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nquiry log" sheetId="2" state="visible" r:id="rId2"/>
    <sheet xmlns:r="http://schemas.openxmlformats.org/officeDocument/2006/relationships" name="Conversion by speed" sheetId="3" state="visible" r:id="rId3"/>
    <sheet xmlns:r="http://schemas.openxmlformats.org/officeDocument/2006/relationships" name="Phone day" sheetId="4" state="visible" r:id="rId4"/>
  </sheets>
  <definedNames/>
  <calcPr calcId="124519" fullCalcOnLoad="1"/>
</workbook>
</file>

<file path=xl/styles.xml><?xml version="1.0" encoding="utf-8"?>
<styleSheet xmlns="http://schemas.openxmlformats.org/spreadsheetml/2006/main">
  <numFmts count="7">
    <numFmt numFmtId="164" formatCode="yyyy-mm-dd h:mm:ss"/>
    <numFmt numFmtId="165" formatCode="yyyy-mm-dd"/>
    <numFmt numFmtId="166" formatCode="dd-mmm-yyyy hh:mm"/>
    <numFmt numFmtId="167" formatCode="dd-mmm-yyyy"/>
    <numFmt numFmtId="168" formatCode="₹#,##0"/>
    <numFmt numFmtId="169" formatCode="0.0%"/>
    <numFmt numFmtId="170" formatCode="0.0"/>
  </numFmts>
  <fonts count="6">
    <font>
      <name val="Calibri"/>
      <family val="2"/>
      <color theme="1"/>
      <sz val="11"/>
      <scheme val="minor"/>
    </font>
    <font>
      <b val="1"/>
      <color rgb="001E3A8A"/>
      <sz val="14"/>
    </font>
    <font>
      <i val="1"/>
      <color rgb="00475569"/>
    </font>
    <font>
      <b val="1"/>
      <color rgb="00FFFFFF"/>
    </font>
    <font>
      <b val="1"/>
    </font>
    <font>
      <b val="1"/>
      <color rgb="001E3A8A"/>
    </font>
  </fonts>
  <fills count="5">
    <fill>
      <patternFill/>
    </fill>
    <fill>
      <patternFill patternType="gray125"/>
    </fill>
    <fill>
      <patternFill patternType="solid">
        <fgColor rgb="001E3A8A"/>
      </patternFill>
    </fill>
    <fill>
      <patternFill patternType="solid">
        <fgColor rgb="00FFF7CC"/>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wrapText="1"/>
    </xf>
    <xf numFmtId="0" fontId="0" fillId="3" borderId="1" pivotButton="0" quotePrefix="0" xfId="0"/>
    <xf numFmtId="166" fontId="0" fillId="3" borderId="1" pivotButton="0" quotePrefix="0" xfId="0"/>
    <xf numFmtId="167" fontId="0" fillId="3" borderId="1" pivotButton="0" quotePrefix="0" xfId="0"/>
    <xf numFmtId="1" fontId="0" fillId="4" borderId="1" pivotButton="0" quotePrefix="0" xfId="0"/>
    <xf numFmtId="0" fontId="0" fillId="4" borderId="1" pivotButton="0" quotePrefix="0" xfId="0"/>
    <xf numFmtId="168" fontId="0" fillId="3" borderId="1" pivotButton="0" quotePrefix="0" xfId="0"/>
    <xf numFmtId="0" fontId="0" fillId="0" borderId="1" pivotButton="0" quotePrefix="0" xfId="0"/>
    <xf numFmtId="169" fontId="0" fillId="4" borderId="1" pivotButton="0" quotePrefix="0" xfId="0"/>
    <xf numFmtId="168" fontId="0" fillId="4" borderId="1" pivotButton="0" quotePrefix="0" xfId="0"/>
    <xf numFmtId="0" fontId="4" fillId="0" borderId="0" pivotButton="0" quotePrefix="0" xfId="0"/>
    <xf numFmtId="1" fontId="4" fillId="4" borderId="1" pivotButton="0" quotePrefix="0" xfId="0"/>
    <xf numFmtId="169" fontId="4" fillId="4" borderId="1" pivotButton="0" quotePrefix="0" xfId="0"/>
    <xf numFmtId="168" fontId="4" fillId="4" borderId="1" pivotButton="0" quotePrefix="0" xfId="0"/>
    <xf numFmtId="0" fontId="5" fillId="0" borderId="0" pivotButton="0" quotePrefix="0" xfId="0"/>
    <xf numFmtId="1" fontId="0" fillId="3" borderId="1" pivotButton="0" quotePrefix="0" xfId="0"/>
    <xf numFmtId="9" fontId="0" fillId="3" borderId="1" pivotButton="0" quotePrefix="0" xfId="0"/>
    <xf numFmtId="170" fontId="0" fillId="4" borderId="1" pivotButton="0" quotePrefix="0" xfId="0"/>
    <xf numFmtId="0" fontId="2" fillId="0" borderId="0" applyAlignment="1" pivotButton="0" quotePrefix="0" xfId="0">
      <alignment wrapText="1"/>
    </xf>
    <xf numFmtId="0" fontId="0" fillId="3"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How to use this workbook</t>
        </is>
      </c>
    </row>
    <row r="3" ht="30" customHeight="1">
      <c r="A3" s="2" t="inlineStr">
        <is>
          <t>What this is: a response-time log for a venue that takes enquiries by phone and WhatsApp, plus a phone-day routine. It shows, from YOUR own numbers, whether faster replies turn into more advances.</t>
        </is>
      </c>
    </row>
    <row r="4" ht="30" customHeight="1">
      <c r="A4" s="2" t="inlineStr">
        <is>
          <t>1. Open the "Enquiry log" sheet. Yellow cells are inputs. Replace the 24 SAMPLE rows (marked sample, made up for illustration) with your real enquiries. You can use up to row 105.</t>
        </is>
      </c>
    </row>
    <row r="5" ht="30" customHeight="1">
      <c r="A5" s="2" t="inlineStr">
        <is>
          <t>2. Enter the time the enquiry arrived and the time you first replied with a real answer (a price or a date, not just "ok"). Minutes to first reply and the speed band are worked out for you.</t>
        </is>
      </c>
    </row>
    <row r="6" ht="30" customHeight="1">
      <c r="A6" s="2" t="inlineStr">
        <is>
          <t>3. Mark Quote sent, Site visit and Advance received with Y or N. Enter the booking value only when an advance has been received.</t>
        </is>
      </c>
    </row>
    <row r="7" ht="30" customHeight="1">
      <c r="A7" s="2" t="inlineStr">
        <is>
          <t>4. The "Conversion by speed" sheet groups your enquiries by reply speed and shows how many turned into advances. Read it after at least 30 enquiries; a dozen rows is too few to trust.</t>
        </is>
      </c>
    </row>
    <row r="8" ht="30" customHeight="1">
      <c r="A8" s="2" t="inlineStr">
        <is>
          <t>5. The "Phone day" sheet is a routine you can tick through on a phone in the morning, on site visits, in the afternoon and in the evening. Change the tasks to match your venue.</t>
        </is>
      </c>
    </row>
    <row r="9" ht="30" customHeight="1">
      <c r="A9" s="2" t="inlineStr">
        <is>
          <t>Caution: a fast reply does not cause a booking by itself. Enquiries that reply quickly may also be warmer. Use the table to spot a pattern in your own venue, then test a change for a month.</t>
        </is>
      </c>
    </row>
    <row r="10" ht="18" customHeight="1">
      <c r="A10" s="2" t="inlineStr">
        <is>
          <t>Sample data is illustrative only. It is not a benchmark for any venue.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05"/>
  <sheetViews>
    <sheetView workbookViewId="0">
      <pane ySplit="5" topLeftCell="A6" activePane="bottomLeft" state="frozen"/>
      <selection pane="bottomLeft" activeCell="A1" sqref="A1"/>
    </sheetView>
  </sheetViews>
  <sheetFormatPr baseColWidth="8" defaultRowHeight="15"/>
  <cols>
    <col width="11" customWidth="1" min="1" max="1"/>
    <col width="20" customWidth="1" min="2" max="2"/>
    <col width="15" customWidth="1" min="3" max="3"/>
    <col width="20" customWidth="1" min="4" max="4"/>
    <col width="14" customWidth="1" min="5" max="5"/>
    <col width="9" customWidth="1" min="6" max="6"/>
    <col width="22" customWidth="1" min="7" max="7"/>
    <col width="14" customWidth="1" min="8" max="8"/>
    <col width="16" customWidth="1" min="9" max="9"/>
    <col width="12" customWidth="1" min="10" max="10"/>
    <col width="12" customWidth="1" min="11" max="11"/>
    <col width="14" customWidth="1" min="12" max="12"/>
    <col width="16" customWidth="1" min="13" max="13"/>
  </cols>
  <sheetData>
    <row r="1">
      <c r="A1" s="1" t="inlineStr">
        <is>
          <t>Enquiry response log</t>
        </is>
      </c>
    </row>
    <row r="2" ht="48" customHeight="1">
      <c r="A2" s="3" t="inlineStr">
        <is>
          <t>Yellow = you type. Green = worked out. SAMPLE rows below are invented for illustration; replace them.</t>
        </is>
      </c>
    </row>
    <row r="5" ht="34" customHeight="1">
      <c r="A5" s="4" t="inlineStr">
        <is>
          <t>Enquiry ID</t>
        </is>
      </c>
      <c r="B5" s="4" t="inlineStr">
        <is>
          <t>Received (date and time)</t>
        </is>
      </c>
      <c r="C5" s="4" t="inlineStr">
        <is>
          <t>Source</t>
        </is>
      </c>
      <c r="D5" s="4" t="inlineStr">
        <is>
          <t>Client (sample)</t>
        </is>
      </c>
      <c r="E5" s="4" t="inlineStr">
        <is>
          <t>Function date</t>
        </is>
      </c>
      <c r="F5" s="4" t="inlineStr">
        <is>
          <t>Guests</t>
        </is>
      </c>
      <c r="G5" s="4" t="inlineStr">
        <is>
          <t>First real reply (date and time)</t>
        </is>
      </c>
      <c r="H5" s="4" t="inlineStr">
        <is>
          <t>Minutes to first reply</t>
        </is>
      </c>
      <c r="I5" s="4" t="inlineStr">
        <is>
          <t>Speed band</t>
        </is>
      </c>
      <c r="J5" s="4" t="inlineStr">
        <is>
          <t>Quote sent (Y/N)</t>
        </is>
      </c>
      <c r="K5" s="4" t="inlineStr">
        <is>
          <t>Site visit (Y/N)</t>
        </is>
      </c>
      <c r="L5" s="4" t="inlineStr">
        <is>
          <t>Advance received (Y/N)</t>
        </is>
      </c>
      <c r="M5" s="4" t="inlineStr">
        <is>
          <t>Booking value (INR)</t>
        </is>
      </c>
    </row>
    <row r="6">
      <c r="A6" s="5" t="inlineStr">
        <is>
          <t>E-001</t>
        </is>
      </c>
      <c r="B6" s="6" t="n">
        <v>46266.42013888889</v>
      </c>
      <c r="C6" s="5" t="inlineStr">
        <is>
          <t>Phone</t>
        </is>
      </c>
      <c r="D6" s="5" t="inlineStr">
        <is>
          <t>Client 1 (sample)</t>
        </is>
      </c>
      <c r="E6" s="7" t="n">
        <v>46327</v>
      </c>
      <c r="F6" s="5" t="n">
        <v>400</v>
      </c>
      <c r="G6" s="6" t="n">
        <v>46266.42222222222</v>
      </c>
      <c r="H6" s="8">
        <f>IF(OR(B6="",G6=""),"",ROUND((G6-B6)*1440,0))</f>
        <v/>
      </c>
      <c r="I6" s="9">
        <f>IF(B6="","",IF(G6="","No reply",IF(H6&lt;=5,"Within 5 min",IF(H6&lt;=30,"5 to 30 min",IF(H6&lt;=120,"30 min to 2 h","Over 2 h")))))</f>
        <v/>
      </c>
      <c r="J6" s="5" t="inlineStr">
        <is>
          <t>Y</t>
        </is>
      </c>
      <c r="K6" s="5" t="inlineStr">
        <is>
          <t>Y</t>
        </is>
      </c>
      <c r="L6" s="5" t="inlineStr">
        <is>
          <t>N</t>
        </is>
      </c>
      <c r="M6" s="10" t="n"/>
    </row>
    <row r="7">
      <c r="A7" s="5" t="inlineStr">
        <is>
          <t>E-002</t>
        </is>
      </c>
      <c r="B7" s="6" t="n">
        <v>46266.52777777778</v>
      </c>
      <c r="C7" s="5" t="inlineStr">
        <is>
          <t>WhatsApp</t>
        </is>
      </c>
      <c r="D7" s="5" t="inlineStr">
        <is>
          <t>Client 2 (sample)</t>
        </is>
      </c>
      <c r="E7" s="7" t="n">
        <v>46330</v>
      </c>
      <c r="F7" s="5" t="n">
        <v>250</v>
      </c>
      <c r="G7" s="6" t="n">
        <v>46266.53055555555</v>
      </c>
      <c r="H7" s="8">
        <f>IF(OR(B7="",G7=""),"",ROUND((G7-B7)*1440,0))</f>
        <v/>
      </c>
      <c r="I7" s="9">
        <f>IF(B7="","",IF(G7="","No reply",IF(H7&lt;=5,"Within 5 min",IF(H7&lt;=30,"5 to 30 min",IF(H7&lt;=120,"30 min to 2 h","Over 2 h")))))</f>
        <v/>
      </c>
      <c r="J7" s="5" t="inlineStr">
        <is>
          <t>Y</t>
        </is>
      </c>
      <c r="K7" s="5" t="inlineStr">
        <is>
          <t>Y</t>
        </is>
      </c>
      <c r="L7" s="5" t="inlineStr">
        <is>
          <t>Y</t>
        </is>
      </c>
      <c r="M7" s="10" t="n">
        <v>310000</v>
      </c>
    </row>
    <row r="8">
      <c r="A8" s="5" t="inlineStr">
        <is>
          <t>E-003</t>
        </is>
      </c>
      <c r="B8" s="6" t="n">
        <v>46267.38541666666</v>
      </c>
      <c r="C8" s="5" t="inlineStr">
        <is>
          <t>Referral</t>
        </is>
      </c>
      <c r="D8" s="5" t="inlineStr">
        <is>
          <t>Client 3 (sample)</t>
        </is>
      </c>
      <c r="E8" s="7" t="n">
        <v>46333</v>
      </c>
      <c r="F8" s="5" t="n">
        <v>600</v>
      </c>
      <c r="G8" s="6" t="n">
        <v>46267.51041666666</v>
      </c>
      <c r="H8" s="8">
        <f>IF(OR(B8="",G8=""),"",ROUND((G8-B8)*1440,0))</f>
        <v/>
      </c>
      <c r="I8" s="9">
        <f>IF(B8="","",IF(G8="","No reply",IF(H8&lt;=5,"Within 5 min",IF(H8&lt;=30,"5 to 30 min",IF(H8&lt;=120,"30 min to 2 h","Over 2 h")))))</f>
        <v/>
      </c>
      <c r="J8" s="5" t="inlineStr">
        <is>
          <t>Y</t>
        </is>
      </c>
      <c r="K8" s="5" t="inlineStr">
        <is>
          <t>N</t>
        </is>
      </c>
      <c r="L8" s="5" t="inlineStr">
        <is>
          <t>N</t>
        </is>
      </c>
      <c r="M8" s="10" t="n"/>
    </row>
    <row r="9">
      <c r="A9" s="5" t="inlineStr">
        <is>
          <t>E-004</t>
        </is>
      </c>
      <c r="B9" s="6" t="n">
        <v>46267.8125</v>
      </c>
      <c r="C9" s="5" t="inlineStr">
        <is>
          <t>Google listing</t>
        </is>
      </c>
      <c r="D9" s="5" t="inlineStr">
        <is>
          <t>Client 4 (sample)</t>
        </is>
      </c>
      <c r="E9" s="7" t="n">
        <v>46336</v>
      </c>
      <c r="F9" s="5" t="n">
        <v>300</v>
      </c>
      <c r="G9" s="6" t="n">
        <v>46267.81388888889</v>
      </c>
      <c r="H9" s="8">
        <f>IF(OR(B9="",G9=""),"",ROUND((G9-B9)*1440,0))</f>
        <v/>
      </c>
      <c r="I9" s="9">
        <f>IF(B9="","",IF(G9="","No reply",IF(H9&lt;=5,"Within 5 min",IF(H9&lt;=30,"5 to 30 min",IF(H9&lt;=120,"30 min to 2 h","Over 2 h")))))</f>
        <v/>
      </c>
      <c r="J9" s="5" t="inlineStr">
        <is>
          <t>Y</t>
        </is>
      </c>
      <c r="K9" s="5" t="inlineStr">
        <is>
          <t>Y</t>
        </is>
      </c>
      <c r="L9" s="5" t="inlineStr">
        <is>
          <t>N</t>
        </is>
      </c>
      <c r="M9" s="10" t="n"/>
    </row>
    <row r="10">
      <c r="A10" s="5" t="inlineStr">
        <is>
          <t>E-005</t>
        </is>
      </c>
      <c r="B10" s="6" t="n">
        <v>46268.45833333334</v>
      </c>
      <c r="C10" s="5" t="inlineStr">
        <is>
          <t>WhatsApp</t>
        </is>
      </c>
      <c r="D10" s="5" t="inlineStr">
        <is>
          <t>Client 5 (sample)</t>
        </is>
      </c>
      <c r="E10" s="7" t="n">
        <v>46339</v>
      </c>
      <c r="F10" s="5" t="n">
        <v>500</v>
      </c>
      <c r="G10" s="6" t="n">
        <v>46268.48958333334</v>
      </c>
      <c r="H10" s="8">
        <f>IF(OR(B10="",G10=""),"",ROUND((G10-B10)*1440,0))</f>
        <v/>
      </c>
      <c r="I10" s="9">
        <f>IF(B10="","",IF(G10="","No reply",IF(H10&lt;=5,"Within 5 min",IF(H10&lt;=30,"5 to 30 min",IF(H10&lt;=120,"30 min to 2 h","Over 2 h")))))</f>
        <v/>
      </c>
      <c r="J10" s="5" t="inlineStr">
        <is>
          <t>Y</t>
        </is>
      </c>
      <c r="K10" s="5" t="inlineStr">
        <is>
          <t>Y</t>
        </is>
      </c>
      <c r="L10" s="5" t="inlineStr">
        <is>
          <t>Y</t>
        </is>
      </c>
      <c r="M10" s="10" t="n">
        <v>450000</v>
      </c>
    </row>
    <row r="11">
      <c r="A11" s="5" t="inlineStr">
        <is>
          <t>E-006</t>
        </is>
      </c>
      <c r="B11" s="6" t="n">
        <v>46269.63888888889</v>
      </c>
      <c r="C11" s="5" t="inlineStr">
        <is>
          <t>Phone</t>
        </is>
      </c>
      <c r="D11" s="5" t="inlineStr">
        <is>
          <t>Client 6 (sample)</t>
        </is>
      </c>
      <c r="E11" s="7" t="n">
        <v>46342</v>
      </c>
      <c r="F11" s="5" t="n">
        <v>350</v>
      </c>
      <c r="G11" s="6" t="n">
        <v>46269.64583333334</v>
      </c>
      <c r="H11" s="8">
        <f>IF(OR(B11="",G11=""),"",ROUND((G11-B11)*1440,0))</f>
        <v/>
      </c>
      <c r="I11" s="9">
        <f>IF(B11="","",IF(G11="","No reply",IF(H11&lt;=5,"Within 5 min",IF(H11&lt;=30,"5 to 30 min",IF(H11&lt;=120,"30 min to 2 h","Over 2 h")))))</f>
        <v/>
      </c>
      <c r="J11" s="5" t="inlineStr">
        <is>
          <t>Y</t>
        </is>
      </c>
      <c r="K11" s="5" t="inlineStr">
        <is>
          <t>Y</t>
        </is>
      </c>
      <c r="L11" s="5" t="inlineStr">
        <is>
          <t>Y</t>
        </is>
      </c>
      <c r="M11" s="10" t="n">
        <v>380000</v>
      </c>
    </row>
    <row r="12">
      <c r="A12" s="5" t="inlineStr">
        <is>
          <t>E-007</t>
        </is>
      </c>
      <c r="B12" s="6" t="n">
        <v>46270.42361111111</v>
      </c>
      <c r="C12" s="5" t="inlineStr">
        <is>
          <t>Website form</t>
        </is>
      </c>
      <c r="D12" s="5" t="inlineStr">
        <is>
          <t>Client 7 (sample)</t>
        </is>
      </c>
      <c r="E12" s="7" t="n">
        <v>46345</v>
      </c>
      <c r="F12" s="5" t="n">
        <v>200</v>
      </c>
      <c r="G12" s="6" t="n">
        <v>46270.84027777778</v>
      </c>
      <c r="H12" s="8">
        <f>IF(OR(B12="",G12=""),"",ROUND((G12-B12)*1440,0))</f>
        <v/>
      </c>
      <c r="I12" s="9">
        <f>IF(B12="","",IF(G12="","No reply",IF(H12&lt;=5,"Within 5 min",IF(H12&lt;=30,"5 to 30 min",IF(H12&lt;=120,"30 min to 2 h","Over 2 h")))))</f>
        <v/>
      </c>
      <c r="J12" s="5" t="inlineStr">
        <is>
          <t>N</t>
        </is>
      </c>
      <c r="K12" s="5" t="inlineStr">
        <is>
          <t>N</t>
        </is>
      </c>
      <c r="L12" s="5" t="inlineStr">
        <is>
          <t>N</t>
        </is>
      </c>
      <c r="M12" s="10" t="n"/>
    </row>
    <row r="13">
      <c r="A13" s="5" t="inlineStr">
        <is>
          <t>E-008</t>
        </is>
      </c>
      <c r="B13" s="6" t="n">
        <v>46270.86458333334</v>
      </c>
      <c r="C13" s="5" t="inlineStr">
        <is>
          <t>WhatsApp</t>
        </is>
      </c>
      <c r="D13" s="5" t="inlineStr">
        <is>
          <t>Client 8 (sample)</t>
        </is>
      </c>
      <c r="E13" s="7" t="n">
        <v>46348</v>
      </c>
      <c r="F13" s="5" t="n">
        <v>450</v>
      </c>
      <c r="G13" s="6" t="n">
        <v>46270.88194444445</v>
      </c>
      <c r="H13" s="8">
        <f>IF(OR(B13="",G13=""),"",ROUND((G13-B13)*1440,0))</f>
        <v/>
      </c>
      <c r="I13" s="9">
        <f>IF(B13="","",IF(G13="","No reply",IF(H13&lt;=5,"Within 5 min",IF(H13&lt;=30,"5 to 30 min",IF(H13&lt;=120,"30 min to 2 h","Over 2 h")))))</f>
        <v/>
      </c>
      <c r="J13" s="5" t="inlineStr">
        <is>
          <t>Y</t>
        </is>
      </c>
      <c r="K13" s="5" t="inlineStr">
        <is>
          <t>Y</t>
        </is>
      </c>
      <c r="L13" s="5" t="inlineStr">
        <is>
          <t>N</t>
        </is>
      </c>
      <c r="M13" s="10" t="n"/>
    </row>
    <row r="14">
      <c r="A14" s="5" t="inlineStr">
        <is>
          <t>E-009</t>
        </is>
      </c>
      <c r="B14" s="6" t="n">
        <v>46271.39583333334</v>
      </c>
      <c r="C14" s="5" t="inlineStr">
        <is>
          <t>Referral</t>
        </is>
      </c>
      <c r="D14" s="5" t="inlineStr">
        <is>
          <t>Client 9 (sample)</t>
        </is>
      </c>
      <c r="E14" s="7" t="n">
        <v>46351</v>
      </c>
      <c r="F14" s="5" t="n">
        <v>700</v>
      </c>
      <c r="G14" s="6" t="n">
        <v>46271.39791666667</v>
      </c>
      <c r="H14" s="8">
        <f>IF(OR(B14="",G14=""),"",ROUND((G14-B14)*1440,0))</f>
        <v/>
      </c>
      <c r="I14" s="9">
        <f>IF(B14="","",IF(G14="","No reply",IF(H14&lt;=5,"Within 5 min",IF(H14&lt;=30,"5 to 30 min",IF(H14&lt;=120,"30 min to 2 h","Over 2 h")))))</f>
        <v/>
      </c>
      <c r="J14" s="5" t="inlineStr">
        <is>
          <t>Y</t>
        </is>
      </c>
      <c r="K14" s="5" t="inlineStr">
        <is>
          <t>Y</t>
        </is>
      </c>
      <c r="L14" s="5" t="inlineStr">
        <is>
          <t>Y</t>
        </is>
      </c>
      <c r="M14" s="10" t="n">
        <v>690000</v>
      </c>
    </row>
    <row r="15">
      <c r="A15" s="5" t="inlineStr">
        <is>
          <t>E-010</t>
        </is>
      </c>
      <c r="B15" s="6" t="n">
        <v>46272.58333333334</v>
      </c>
      <c r="C15" s="5" t="inlineStr">
        <is>
          <t>Phone</t>
        </is>
      </c>
      <c r="D15" s="5" t="inlineStr">
        <is>
          <t>Client 10 (sample)</t>
        </is>
      </c>
      <c r="E15" s="7" t="n">
        <v>46354</v>
      </c>
      <c r="F15" s="5" t="n">
        <v>300</v>
      </c>
      <c r="G15" s="6" t="n">
        <v>46272.64583333334</v>
      </c>
      <c r="H15" s="8">
        <f>IF(OR(B15="",G15=""),"",ROUND((G15-B15)*1440,0))</f>
        <v/>
      </c>
      <c r="I15" s="9">
        <f>IF(B15="","",IF(G15="","No reply",IF(H15&lt;=5,"Within 5 min",IF(H15&lt;=30,"5 to 30 min",IF(H15&lt;=120,"30 min to 2 h","Over 2 h")))))</f>
        <v/>
      </c>
      <c r="J15" s="5" t="inlineStr">
        <is>
          <t>Y</t>
        </is>
      </c>
      <c r="K15" s="5" t="inlineStr">
        <is>
          <t>N</t>
        </is>
      </c>
      <c r="L15" s="5" t="inlineStr">
        <is>
          <t>N</t>
        </is>
      </c>
      <c r="M15" s="10" t="n"/>
    </row>
    <row r="16">
      <c r="A16" s="5" t="inlineStr">
        <is>
          <t>E-011</t>
        </is>
      </c>
      <c r="B16" s="6" t="n">
        <v>46273.47569444445</v>
      </c>
      <c r="C16" s="5" t="inlineStr">
        <is>
          <t>WhatsApp</t>
        </is>
      </c>
      <c r="D16" s="5" t="inlineStr">
        <is>
          <t>Client 11 (sample)</t>
        </is>
      </c>
      <c r="E16" s="7" t="n">
        <v>46357</v>
      </c>
      <c r="F16" s="5" t="n">
        <v>380</v>
      </c>
      <c r="G16" s="6" t="n">
        <v>46273.47916666666</v>
      </c>
      <c r="H16" s="8">
        <f>IF(OR(B16="",G16=""),"",ROUND((G16-B16)*1440,0))</f>
        <v/>
      </c>
      <c r="I16" s="9">
        <f>IF(B16="","",IF(G16="","No reply",IF(H16&lt;=5,"Within 5 min",IF(H16&lt;=30,"5 to 30 min",IF(H16&lt;=120,"30 min to 2 h","Over 2 h")))))</f>
        <v/>
      </c>
      <c r="J16" s="5" t="inlineStr">
        <is>
          <t>Y</t>
        </is>
      </c>
      <c r="K16" s="5" t="inlineStr">
        <is>
          <t>Y</t>
        </is>
      </c>
      <c r="L16" s="5" t="inlineStr">
        <is>
          <t>Y</t>
        </is>
      </c>
      <c r="M16" s="10" t="n">
        <v>405000</v>
      </c>
    </row>
    <row r="17">
      <c r="A17" s="5" t="inlineStr">
        <is>
          <t>E-012</t>
        </is>
      </c>
      <c r="B17" s="6" t="n">
        <v>46273.92361111111</v>
      </c>
      <c r="C17" s="5" t="inlineStr">
        <is>
          <t>Website form</t>
        </is>
      </c>
      <c r="D17" s="5" t="inlineStr">
        <is>
          <t>Client 12 (sample)</t>
        </is>
      </c>
      <c r="E17" s="7" t="n">
        <v>46360</v>
      </c>
      <c r="F17" s="5" t="n">
        <v>250</v>
      </c>
      <c r="G17" s="6" t="n"/>
      <c r="H17" s="8">
        <f>IF(OR(B17="",G17=""),"",ROUND((G17-B17)*1440,0))</f>
        <v/>
      </c>
      <c r="I17" s="9">
        <f>IF(B17="","",IF(G17="","No reply",IF(H17&lt;=5,"Within 5 min",IF(H17&lt;=30,"5 to 30 min",IF(H17&lt;=120,"30 min to 2 h","Over 2 h")))))</f>
        <v/>
      </c>
      <c r="J17" s="5" t="inlineStr">
        <is>
          <t>N</t>
        </is>
      </c>
      <c r="K17" s="5" t="inlineStr">
        <is>
          <t>N</t>
        </is>
      </c>
      <c r="L17" s="5" t="inlineStr">
        <is>
          <t>N</t>
        </is>
      </c>
      <c r="M17" s="10" t="n"/>
    </row>
    <row r="18">
      <c r="A18" s="5" t="inlineStr">
        <is>
          <t>E-013</t>
        </is>
      </c>
      <c r="B18" s="6" t="n">
        <v>46274.44791666666</v>
      </c>
      <c r="C18" s="5" t="inlineStr">
        <is>
          <t>Google listing</t>
        </is>
      </c>
      <c r="D18" s="5" t="inlineStr">
        <is>
          <t>Client 13 (sample)</t>
        </is>
      </c>
      <c r="E18" s="7" t="n">
        <v>46363</v>
      </c>
      <c r="F18" s="5" t="n">
        <v>500</v>
      </c>
      <c r="G18" s="6" t="n">
        <v>46274.61458333334</v>
      </c>
      <c r="H18" s="8">
        <f>IF(OR(B18="",G18=""),"",ROUND((G18-B18)*1440,0))</f>
        <v/>
      </c>
      <c r="I18" s="9">
        <f>IF(B18="","",IF(G18="","No reply",IF(H18&lt;=5,"Within 5 min",IF(H18&lt;=30,"5 to 30 min",IF(H18&lt;=120,"30 min to 2 h","Over 2 h")))))</f>
        <v/>
      </c>
      <c r="J18" s="5" t="inlineStr">
        <is>
          <t>Y</t>
        </is>
      </c>
      <c r="K18" s="5" t="inlineStr">
        <is>
          <t>Y</t>
        </is>
      </c>
      <c r="L18" s="5" t="inlineStr">
        <is>
          <t>Y</t>
        </is>
      </c>
      <c r="M18" s="10" t="n">
        <v>420000</v>
      </c>
    </row>
    <row r="19">
      <c r="A19" s="5" t="inlineStr">
        <is>
          <t>E-014</t>
        </is>
      </c>
      <c r="B19" s="6" t="n">
        <v>46275.55208333334</v>
      </c>
      <c r="C19" s="5" t="inlineStr">
        <is>
          <t>Phone</t>
        </is>
      </c>
      <c r="D19" s="5" t="inlineStr">
        <is>
          <t>Client 14 (sample)</t>
        </is>
      </c>
      <c r="E19" s="7" t="n">
        <v>46366</v>
      </c>
      <c r="F19" s="5" t="n">
        <v>420</v>
      </c>
      <c r="G19" s="6" t="n">
        <v>46275.55763888889</v>
      </c>
      <c r="H19" s="8">
        <f>IF(OR(B19="",G19=""),"",ROUND((G19-B19)*1440,0))</f>
        <v/>
      </c>
      <c r="I19" s="9">
        <f>IF(B19="","",IF(G19="","No reply",IF(H19&lt;=5,"Within 5 min",IF(H19&lt;=30,"5 to 30 min",IF(H19&lt;=120,"30 min to 2 h","Over 2 h")))))</f>
        <v/>
      </c>
      <c r="J19" s="5" t="inlineStr">
        <is>
          <t>Y</t>
        </is>
      </c>
      <c r="K19" s="5" t="inlineStr">
        <is>
          <t>Y</t>
        </is>
      </c>
      <c r="L19" s="5" t="inlineStr">
        <is>
          <t>N</t>
        </is>
      </c>
      <c r="M19" s="10" t="n"/>
    </row>
    <row r="20">
      <c r="A20" s="5" t="inlineStr">
        <is>
          <t>E-015</t>
        </is>
      </c>
      <c r="B20" s="6" t="n">
        <v>46276.40972222222</v>
      </c>
      <c r="C20" s="5" t="inlineStr">
        <is>
          <t>WhatsApp</t>
        </is>
      </c>
      <c r="D20" s="5" t="inlineStr">
        <is>
          <t>Client 15 (sample)</t>
        </is>
      </c>
      <c r="E20" s="7" t="n">
        <v>46329</v>
      </c>
      <c r="F20" s="5" t="n">
        <v>600</v>
      </c>
      <c r="G20" s="6" t="n">
        <v>46276.41111111111</v>
      </c>
      <c r="H20" s="8">
        <f>IF(OR(B20="",G20=""),"",ROUND((G20-B20)*1440,0))</f>
        <v/>
      </c>
      <c r="I20" s="9">
        <f>IF(B20="","",IF(G20="","No reply",IF(H20&lt;=5,"Within 5 min",IF(H20&lt;=30,"5 to 30 min",IF(H20&lt;=120,"30 min to 2 h","Over 2 h")))))</f>
        <v/>
      </c>
      <c r="J20" s="5" t="inlineStr">
        <is>
          <t>Y</t>
        </is>
      </c>
      <c r="K20" s="5" t="inlineStr">
        <is>
          <t>Y</t>
        </is>
      </c>
      <c r="L20" s="5" t="inlineStr">
        <is>
          <t>N</t>
        </is>
      </c>
      <c r="M20" s="10" t="n"/>
    </row>
    <row r="21">
      <c r="A21" s="5" t="inlineStr">
        <is>
          <t>E-016</t>
        </is>
      </c>
      <c r="B21" s="6" t="n">
        <v>46277.6875</v>
      </c>
      <c r="C21" s="5" t="inlineStr">
        <is>
          <t>Referral</t>
        </is>
      </c>
      <c r="D21" s="5" t="inlineStr">
        <is>
          <t>Client 16 (sample)</t>
        </is>
      </c>
      <c r="E21" s="7" t="n">
        <v>46332</v>
      </c>
      <c r="F21" s="5" t="n">
        <v>280</v>
      </c>
      <c r="G21" s="6" t="n">
        <v>46277.72916666666</v>
      </c>
      <c r="H21" s="8">
        <f>IF(OR(B21="",G21=""),"",ROUND((G21-B21)*1440,0))</f>
        <v/>
      </c>
      <c r="I21" s="9">
        <f>IF(B21="","",IF(G21="","No reply",IF(H21&lt;=5,"Within 5 min",IF(H21&lt;=30,"5 to 30 min",IF(H21&lt;=120,"30 min to 2 h","Over 2 h")))))</f>
        <v/>
      </c>
      <c r="J21" s="5" t="inlineStr">
        <is>
          <t>Y</t>
        </is>
      </c>
      <c r="K21" s="5" t="inlineStr">
        <is>
          <t>Y</t>
        </is>
      </c>
      <c r="L21" s="5" t="inlineStr">
        <is>
          <t>N</t>
        </is>
      </c>
      <c r="M21" s="10" t="n"/>
    </row>
    <row r="22">
      <c r="A22" s="5" t="inlineStr">
        <is>
          <t>E-017</t>
        </is>
      </c>
      <c r="B22" s="6" t="n">
        <v>46278.50347222222</v>
      </c>
      <c r="C22" s="5" t="inlineStr">
        <is>
          <t>Phone</t>
        </is>
      </c>
      <c r="D22" s="5" t="inlineStr">
        <is>
          <t>Client 17 (sample)</t>
        </is>
      </c>
      <c r="E22" s="7" t="n">
        <v>46335</v>
      </c>
      <c r="F22" s="5" t="n">
        <v>330</v>
      </c>
      <c r="G22" s="6" t="n">
        <v>46278.51736111111</v>
      </c>
      <c r="H22" s="8">
        <f>IF(OR(B22="",G22=""),"",ROUND((G22-B22)*1440,0))</f>
        <v/>
      </c>
      <c r="I22" s="9">
        <f>IF(B22="","",IF(G22="","No reply",IF(H22&lt;=5,"Within 5 min",IF(H22&lt;=30,"5 to 30 min",IF(H22&lt;=120,"30 min to 2 h","Over 2 h")))))</f>
        <v/>
      </c>
      <c r="J22" s="5" t="inlineStr">
        <is>
          <t>Y</t>
        </is>
      </c>
      <c r="K22" s="5" t="inlineStr">
        <is>
          <t>N</t>
        </is>
      </c>
      <c r="L22" s="5" t="inlineStr">
        <is>
          <t>N</t>
        </is>
      </c>
      <c r="M22" s="10" t="n"/>
    </row>
    <row r="23">
      <c r="A23" s="5" t="inlineStr">
        <is>
          <t>E-018</t>
        </is>
      </c>
      <c r="B23" s="6" t="n">
        <v>46279.77777777778</v>
      </c>
      <c r="C23" s="5" t="inlineStr">
        <is>
          <t>Website form</t>
        </is>
      </c>
      <c r="D23" s="5" t="inlineStr">
        <is>
          <t>Client 18 (sample)</t>
        </is>
      </c>
      <c r="E23" s="7" t="n">
        <v>46338</v>
      </c>
      <c r="F23" s="5" t="n">
        <v>450</v>
      </c>
      <c r="G23" s="6" t="n">
        <v>46280.27777777778</v>
      </c>
      <c r="H23" s="8">
        <f>IF(OR(B23="",G23=""),"",ROUND((G23-B23)*1440,0))</f>
        <v/>
      </c>
      <c r="I23" s="9">
        <f>IF(B23="","",IF(G23="","No reply",IF(H23&lt;=5,"Within 5 min",IF(H23&lt;=30,"5 to 30 min",IF(H23&lt;=120,"30 min to 2 h","Over 2 h")))))</f>
        <v/>
      </c>
      <c r="J23" s="5" t="inlineStr">
        <is>
          <t>Y</t>
        </is>
      </c>
      <c r="K23" s="5" t="inlineStr">
        <is>
          <t>N</t>
        </is>
      </c>
      <c r="L23" s="5" t="inlineStr">
        <is>
          <t>N</t>
        </is>
      </c>
      <c r="M23" s="10" t="n"/>
    </row>
    <row r="24">
      <c r="A24" s="5" t="inlineStr">
        <is>
          <t>E-019</t>
        </is>
      </c>
      <c r="B24" s="6" t="n">
        <v>46280.43055555555</v>
      </c>
      <c r="C24" s="5" t="inlineStr">
        <is>
          <t>WhatsApp</t>
        </is>
      </c>
      <c r="D24" s="5" t="inlineStr">
        <is>
          <t>Client 19 (sample)</t>
        </is>
      </c>
      <c r="E24" s="7" t="n">
        <v>46341</v>
      </c>
      <c r="F24" s="5" t="n">
        <v>360</v>
      </c>
      <c r="G24" s="6" t="n">
        <v>46280.43333333333</v>
      </c>
      <c r="H24" s="8">
        <f>IF(OR(B24="",G24=""),"",ROUND((G24-B24)*1440,0))</f>
        <v/>
      </c>
      <c r="I24" s="9">
        <f>IF(B24="","",IF(G24="","No reply",IF(H24&lt;=5,"Within 5 min",IF(H24&lt;=30,"5 to 30 min",IF(H24&lt;=120,"30 min to 2 h","Over 2 h")))))</f>
        <v/>
      </c>
      <c r="J24" s="5" t="inlineStr">
        <is>
          <t>Y</t>
        </is>
      </c>
      <c r="K24" s="5" t="inlineStr">
        <is>
          <t>Y</t>
        </is>
      </c>
      <c r="L24" s="5" t="inlineStr">
        <is>
          <t>Y</t>
        </is>
      </c>
      <c r="M24" s="10" t="n">
        <v>350000</v>
      </c>
    </row>
    <row r="25">
      <c r="A25" s="5" t="inlineStr">
        <is>
          <t>E-020</t>
        </is>
      </c>
      <c r="B25" s="6" t="n">
        <v>46281.48263888889</v>
      </c>
      <c r="C25" s="5" t="inlineStr">
        <is>
          <t>Google listing</t>
        </is>
      </c>
      <c r="D25" s="5" t="inlineStr">
        <is>
          <t>Client 20 (sample)</t>
        </is>
      </c>
      <c r="E25" s="7" t="n">
        <v>46344</v>
      </c>
      <c r="F25" s="5" t="n">
        <v>300</v>
      </c>
      <c r="G25" s="6" t="n">
        <v>46281.50694444445</v>
      </c>
      <c r="H25" s="8">
        <f>IF(OR(B25="",G25=""),"",ROUND((G25-B25)*1440,0))</f>
        <v/>
      </c>
      <c r="I25" s="9">
        <f>IF(B25="","",IF(G25="","No reply",IF(H25&lt;=5,"Within 5 min",IF(H25&lt;=30,"5 to 30 min",IF(H25&lt;=120,"30 min to 2 h","Over 2 h")))))</f>
        <v/>
      </c>
      <c r="J25" s="5" t="inlineStr">
        <is>
          <t>Y</t>
        </is>
      </c>
      <c r="K25" s="5" t="inlineStr">
        <is>
          <t>Y</t>
        </is>
      </c>
      <c r="L25" s="5" t="inlineStr">
        <is>
          <t>N</t>
        </is>
      </c>
      <c r="M25" s="10" t="n"/>
    </row>
    <row r="26">
      <c r="A26" s="5" t="inlineStr">
        <is>
          <t>E-021</t>
        </is>
      </c>
      <c r="B26" s="6" t="n">
        <v>46282.625</v>
      </c>
      <c r="C26" s="5" t="inlineStr">
        <is>
          <t>Phone</t>
        </is>
      </c>
      <c r="D26" s="5" t="inlineStr">
        <is>
          <t>Client 21 (sample)</t>
        </is>
      </c>
      <c r="E26" s="7" t="n">
        <v>46347</v>
      </c>
      <c r="F26" s="5" t="n">
        <v>550</v>
      </c>
      <c r="G26" s="6" t="n">
        <v>46282.72916666666</v>
      </c>
      <c r="H26" s="8">
        <f>IF(OR(B26="",G26=""),"",ROUND((G26-B26)*1440,0))</f>
        <v/>
      </c>
      <c r="I26" s="9">
        <f>IF(B26="","",IF(G26="","No reply",IF(H26&lt;=5,"Within 5 min",IF(H26&lt;=30,"5 to 30 min",IF(H26&lt;=120,"30 min to 2 h","Over 2 h")))))</f>
        <v/>
      </c>
      <c r="J26" s="5" t="inlineStr">
        <is>
          <t>Y</t>
        </is>
      </c>
      <c r="K26" s="5" t="inlineStr">
        <is>
          <t>N</t>
        </is>
      </c>
      <c r="L26" s="5" t="inlineStr">
        <is>
          <t>N</t>
        </is>
      </c>
      <c r="M26" s="10" t="n"/>
    </row>
    <row r="27">
      <c r="A27" s="5" t="inlineStr">
        <is>
          <t>E-022</t>
        </is>
      </c>
      <c r="B27" s="6" t="n">
        <v>46283.38194444445</v>
      </c>
      <c r="C27" s="5" t="inlineStr">
        <is>
          <t>Referral</t>
        </is>
      </c>
      <c r="D27" s="5" t="inlineStr">
        <is>
          <t>Client 22 (sample)</t>
        </is>
      </c>
      <c r="E27" s="7" t="n">
        <v>46350</v>
      </c>
      <c r="F27" s="5" t="n">
        <v>480</v>
      </c>
      <c r="G27" s="6" t="n">
        <v>46283.38611111111</v>
      </c>
      <c r="H27" s="8">
        <f>IF(OR(B27="",G27=""),"",ROUND((G27-B27)*1440,0))</f>
        <v/>
      </c>
      <c r="I27" s="9">
        <f>IF(B27="","",IF(G27="","No reply",IF(H27&lt;=5,"Within 5 min",IF(H27&lt;=30,"5 to 30 min",IF(H27&lt;=120,"30 min to 2 h","Over 2 h")))))</f>
        <v/>
      </c>
      <c r="J27" s="5" t="inlineStr">
        <is>
          <t>Y</t>
        </is>
      </c>
      <c r="K27" s="5" t="inlineStr">
        <is>
          <t>Y</t>
        </is>
      </c>
      <c r="L27" s="5" t="inlineStr">
        <is>
          <t>Y</t>
        </is>
      </c>
      <c r="M27" s="10" t="n">
        <v>500000</v>
      </c>
    </row>
    <row r="28">
      <c r="A28" s="5" t="inlineStr">
        <is>
          <t>E-023</t>
        </is>
      </c>
      <c r="B28" s="6" t="n">
        <v>46284.84722222222</v>
      </c>
      <c r="C28" s="5" t="inlineStr">
        <is>
          <t>WhatsApp</t>
        </is>
      </c>
      <c r="D28" s="5" t="inlineStr">
        <is>
          <t>Client 23 (sample)</t>
        </is>
      </c>
      <c r="E28" s="7" t="n">
        <v>46353</v>
      </c>
      <c r="F28" s="5" t="n">
        <v>220</v>
      </c>
      <c r="G28" s="6" t="n"/>
      <c r="H28" s="8">
        <f>IF(OR(B28="",G28=""),"",ROUND((G28-B28)*1440,0))</f>
        <v/>
      </c>
      <c r="I28" s="9">
        <f>IF(B28="","",IF(G28="","No reply",IF(H28&lt;=5,"Within 5 min",IF(H28&lt;=30,"5 to 30 min",IF(H28&lt;=120,"30 min to 2 h","Over 2 h")))))</f>
        <v/>
      </c>
      <c r="J28" s="5" t="inlineStr">
        <is>
          <t>N</t>
        </is>
      </c>
      <c r="K28" s="5" t="inlineStr">
        <is>
          <t>N</t>
        </is>
      </c>
      <c r="L28" s="5" t="inlineStr">
        <is>
          <t>N</t>
        </is>
      </c>
      <c r="M28" s="10" t="n"/>
    </row>
    <row r="29">
      <c r="A29" s="5" t="inlineStr">
        <is>
          <t>E-024</t>
        </is>
      </c>
      <c r="B29" s="6" t="n">
        <v>46285.57291666666</v>
      </c>
      <c r="C29" s="5" t="inlineStr">
        <is>
          <t>Phone</t>
        </is>
      </c>
      <c r="D29" s="5" t="inlineStr">
        <is>
          <t>Client 24 (sample)</t>
        </is>
      </c>
      <c r="E29" s="7" t="n">
        <v>46356</v>
      </c>
      <c r="F29" s="5" t="n">
        <v>400</v>
      </c>
      <c r="G29" s="6" t="n">
        <v>46285.58333333334</v>
      </c>
      <c r="H29" s="8">
        <f>IF(OR(B29="",G29=""),"",ROUND((G29-B29)*1440,0))</f>
        <v/>
      </c>
      <c r="I29" s="9">
        <f>IF(B29="","",IF(G29="","No reply",IF(H29&lt;=5,"Within 5 min",IF(H29&lt;=30,"5 to 30 min",IF(H29&lt;=120,"30 min to 2 h","Over 2 h")))))</f>
        <v/>
      </c>
      <c r="J29" s="5" t="inlineStr">
        <is>
          <t>Y</t>
        </is>
      </c>
      <c r="K29" s="5" t="inlineStr">
        <is>
          <t>Y</t>
        </is>
      </c>
      <c r="L29" s="5" t="inlineStr">
        <is>
          <t>N</t>
        </is>
      </c>
      <c r="M29" s="10" t="n"/>
    </row>
    <row r="30">
      <c r="A30" s="5" t="n"/>
      <c r="B30" s="6" t="n"/>
      <c r="C30" s="5" t="n"/>
      <c r="D30" s="5" t="n"/>
      <c r="E30" s="7" t="n"/>
      <c r="F30" s="5" t="n"/>
      <c r="G30" s="6" t="n"/>
      <c r="H30" s="8">
        <f>IF(OR(B30="",G30=""),"",ROUND((G30-B30)*1440,0))</f>
        <v/>
      </c>
      <c r="I30" s="9">
        <f>IF(B30="","",IF(G30="","No reply",IF(H30&lt;=5,"Within 5 min",IF(H30&lt;=30,"5 to 30 min",IF(H30&lt;=120,"30 min to 2 h","Over 2 h")))))</f>
        <v/>
      </c>
      <c r="J30" s="5" t="n"/>
      <c r="K30" s="5" t="n"/>
      <c r="L30" s="5" t="n"/>
      <c r="M30" s="10" t="n"/>
    </row>
    <row r="31">
      <c r="A31" s="5" t="n"/>
      <c r="B31" s="6" t="n"/>
      <c r="C31" s="5" t="n"/>
      <c r="D31" s="5" t="n"/>
      <c r="E31" s="7" t="n"/>
      <c r="F31" s="5" t="n"/>
      <c r="G31" s="6" t="n"/>
      <c r="H31" s="8">
        <f>IF(OR(B31="",G31=""),"",ROUND((G31-B31)*1440,0))</f>
        <v/>
      </c>
      <c r="I31" s="9">
        <f>IF(B31="","",IF(G31="","No reply",IF(H31&lt;=5,"Within 5 min",IF(H31&lt;=30,"5 to 30 min",IF(H31&lt;=120,"30 min to 2 h","Over 2 h")))))</f>
        <v/>
      </c>
      <c r="J31" s="5" t="n"/>
      <c r="K31" s="5" t="n"/>
      <c r="L31" s="5" t="n"/>
      <c r="M31" s="10" t="n"/>
    </row>
    <row r="32">
      <c r="A32" s="5" t="n"/>
      <c r="B32" s="6" t="n"/>
      <c r="C32" s="5" t="n"/>
      <c r="D32" s="5" t="n"/>
      <c r="E32" s="7" t="n"/>
      <c r="F32" s="5" t="n"/>
      <c r="G32" s="6" t="n"/>
      <c r="H32" s="8">
        <f>IF(OR(B32="",G32=""),"",ROUND((G32-B32)*1440,0))</f>
        <v/>
      </c>
      <c r="I32" s="9">
        <f>IF(B32="","",IF(G32="","No reply",IF(H32&lt;=5,"Within 5 min",IF(H32&lt;=30,"5 to 30 min",IF(H32&lt;=120,"30 min to 2 h","Over 2 h")))))</f>
        <v/>
      </c>
      <c r="J32" s="5" t="n"/>
      <c r="K32" s="5" t="n"/>
      <c r="L32" s="5" t="n"/>
      <c r="M32" s="10" t="n"/>
    </row>
    <row r="33">
      <c r="A33" s="5" t="n"/>
      <c r="B33" s="6" t="n"/>
      <c r="C33" s="5" t="n"/>
      <c r="D33" s="5" t="n"/>
      <c r="E33" s="7" t="n"/>
      <c r="F33" s="5" t="n"/>
      <c r="G33" s="6" t="n"/>
      <c r="H33" s="8">
        <f>IF(OR(B33="",G33=""),"",ROUND((G33-B33)*1440,0))</f>
        <v/>
      </c>
      <c r="I33" s="9">
        <f>IF(B33="","",IF(G33="","No reply",IF(H33&lt;=5,"Within 5 min",IF(H33&lt;=30,"5 to 30 min",IF(H33&lt;=120,"30 min to 2 h","Over 2 h")))))</f>
        <v/>
      </c>
      <c r="J33" s="5" t="n"/>
      <c r="K33" s="5" t="n"/>
      <c r="L33" s="5" t="n"/>
      <c r="M33" s="10" t="n"/>
    </row>
    <row r="34">
      <c r="A34" s="5" t="n"/>
      <c r="B34" s="6" t="n"/>
      <c r="C34" s="5" t="n"/>
      <c r="D34" s="5" t="n"/>
      <c r="E34" s="7" t="n"/>
      <c r="F34" s="5" t="n"/>
      <c r="G34" s="6" t="n"/>
      <c r="H34" s="8">
        <f>IF(OR(B34="",G34=""),"",ROUND((G34-B34)*1440,0))</f>
        <v/>
      </c>
      <c r="I34" s="9">
        <f>IF(B34="","",IF(G34="","No reply",IF(H34&lt;=5,"Within 5 min",IF(H34&lt;=30,"5 to 30 min",IF(H34&lt;=120,"30 min to 2 h","Over 2 h")))))</f>
        <v/>
      </c>
      <c r="J34" s="5" t="n"/>
      <c r="K34" s="5" t="n"/>
      <c r="L34" s="5" t="n"/>
      <c r="M34" s="10" t="n"/>
    </row>
    <row r="35">
      <c r="A35" s="5" t="n"/>
      <c r="B35" s="6" t="n"/>
      <c r="C35" s="5" t="n"/>
      <c r="D35" s="5" t="n"/>
      <c r="E35" s="7" t="n"/>
      <c r="F35" s="5" t="n"/>
      <c r="G35" s="6" t="n"/>
      <c r="H35" s="8">
        <f>IF(OR(B35="",G35=""),"",ROUND((G35-B35)*1440,0))</f>
        <v/>
      </c>
      <c r="I35" s="9">
        <f>IF(B35="","",IF(G35="","No reply",IF(H35&lt;=5,"Within 5 min",IF(H35&lt;=30,"5 to 30 min",IF(H35&lt;=120,"30 min to 2 h","Over 2 h")))))</f>
        <v/>
      </c>
      <c r="J35" s="5" t="n"/>
      <c r="K35" s="5" t="n"/>
      <c r="L35" s="5" t="n"/>
      <c r="M35" s="10" t="n"/>
    </row>
    <row r="36">
      <c r="A36" s="5" t="n"/>
      <c r="B36" s="6" t="n"/>
      <c r="C36" s="5" t="n"/>
      <c r="D36" s="5" t="n"/>
      <c r="E36" s="7" t="n"/>
      <c r="F36" s="5" t="n"/>
      <c r="G36" s="6" t="n"/>
      <c r="H36" s="8">
        <f>IF(OR(B36="",G36=""),"",ROUND((G36-B36)*1440,0))</f>
        <v/>
      </c>
      <c r="I36" s="9">
        <f>IF(B36="","",IF(G36="","No reply",IF(H36&lt;=5,"Within 5 min",IF(H36&lt;=30,"5 to 30 min",IF(H36&lt;=120,"30 min to 2 h","Over 2 h")))))</f>
        <v/>
      </c>
      <c r="J36" s="5" t="n"/>
      <c r="K36" s="5" t="n"/>
      <c r="L36" s="5" t="n"/>
      <c r="M36" s="10" t="n"/>
    </row>
    <row r="37">
      <c r="A37" s="5" t="n"/>
      <c r="B37" s="6" t="n"/>
      <c r="C37" s="5" t="n"/>
      <c r="D37" s="5" t="n"/>
      <c r="E37" s="7" t="n"/>
      <c r="F37" s="5" t="n"/>
      <c r="G37" s="6" t="n"/>
      <c r="H37" s="8">
        <f>IF(OR(B37="",G37=""),"",ROUND((G37-B37)*1440,0))</f>
        <v/>
      </c>
      <c r="I37" s="9">
        <f>IF(B37="","",IF(G37="","No reply",IF(H37&lt;=5,"Within 5 min",IF(H37&lt;=30,"5 to 30 min",IF(H37&lt;=120,"30 min to 2 h","Over 2 h")))))</f>
        <v/>
      </c>
      <c r="J37" s="5" t="n"/>
      <c r="K37" s="5" t="n"/>
      <c r="L37" s="5" t="n"/>
      <c r="M37" s="10" t="n"/>
    </row>
    <row r="38">
      <c r="A38" s="5" t="n"/>
      <c r="B38" s="6" t="n"/>
      <c r="C38" s="5" t="n"/>
      <c r="D38" s="5" t="n"/>
      <c r="E38" s="7" t="n"/>
      <c r="F38" s="5" t="n"/>
      <c r="G38" s="6" t="n"/>
      <c r="H38" s="8">
        <f>IF(OR(B38="",G38=""),"",ROUND((G38-B38)*1440,0))</f>
        <v/>
      </c>
      <c r="I38" s="9">
        <f>IF(B38="","",IF(G38="","No reply",IF(H38&lt;=5,"Within 5 min",IF(H38&lt;=30,"5 to 30 min",IF(H38&lt;=120,"30 min to 2 h","Over 2 h")))))</f>
        <v/>
      </c>
      <c r="J38" s="5" t="n"/>
      <c r="K38" s="5" t="n"/>
      <c r="L38" s="5" t="n"/>
      <c r="M38" s="10" t="n"/>
    </row>
    <row r="39">
      <c r="A39" s="5" t="n"/>
      <c r="B39" s="6" t="n"/>
      <c r="C39" s="5" t="n"/>
      <c r="D39" s="5" t="n"/>
      <c r="E39" s="7" t="n"/>
      <c r="F39" s="5" t="n"/>
      <c r="G39" s="6" t="n"/>
      <c r="H39" s="8">
        <f>IF(OR(B39="",G39=""),"",ROUND((G39-B39)*1440,0))</f>
        <v/>
      </c>
      <c r="I39" s="9">
        <f>IF(B39="","",IF(G39="","No reply",IF(H39&lt;=5,"Within 5 min",IF(H39&lt;=30,"5 to 30 min",IF(H39&lt;=120,"30 min to 2 h","Over 2 h")))))</f>
        <v/>
      </c>
      <c r="J39" s="5" t="n"/>
      <c r="K39" s="5" t="n"/>
      <c r="L39" s="5" t="n"/>
      <c r="M39" s="10" t="n"/>
    </row>
    <row r="40">
      <c r="A40" s="5" t="n"/>
      <c r="B40" s="6" t="n"/>
      <c r="C40" s="5" t="n"/>
      <c r="D40" s="5" t="n"/>
      <c r="E40" s="7" t="n"/>
      <c r="F40" s="5" t="n"/>
      <c r="G40" s="6" t="n"/>
      <c r="H40" s="8">
        <f>IF(OR(B40="",G40=""),"",ROUND((G40-B40)*1440,0))</f>
        <v/>
      </c>
      <c r="I40" s="9">
        <f>IF(B40="","",IF(G40="","No reply",IF(H40&lt;=5,"Within 5 min",IF(H40&lt;=30,"5 to 30 min",IF(H40&lt;=120,"30 min to 2 h","Over 2 h")))))</f>
        <v/>
      </c>
      <c r="J40" s="5" t="n"/>
      <c r="K40" s="5" t="n"/>
      <c r="L40" s="5" t="n"/>
      <c r="M40" s="10" t="n"/>
    </row>
    <row r="41">
      <c r="A41" s="5" t="n"/>
      <c r="B41" s="6" t="n"/>
      <c r="C41" s="5" t="n"/>
      <c r="D41" s="5" t="n"/>
      <c r="E41" s="7" t="n"/>
      <c r="F41" s="5" t="n"/>
      <c r="G41" s="6" t="n"/>
      <c r="H41" s="8">
        <f>IF(OR(B41="",G41=""),"",ROUND((G41-B41)*1440,0))</f>
        <v/>
      </c>
      <c r="I41" s="9">
        <f>IF(B41="","",IF(G41="","No reply",IF(H41&lt;=5,"Within 5 min",IF(H41&lt;=30,"5 to 30 min",IF(H41&lt;=120,"30 min to 2 h","Over 2 h")))))</f>
        <v/>
      </c>
      <c r="J41" s="5" t="n"/>
      <c r="K41" s="5" t="n"/>
      <c r="L41" s="5" t="n"/>
      <c r="M41" s="10" t="n"/>
    </row>
    <row r="42">
      <c r="A42" s="5" t="n"/>
      <c r="B42" s="6" t="n"/>
      <c r="C42" s="5" t="n"/>
      <c r="D42" s="5" t="n"/>
      <c r="E42" s="7" t="n"/>
      <c r="F42" s="5" t="n"/>
      <c r="G42" s="6" t="n"/>
      <c r="H42" s="8">
        <f>IF(OR(B42="",G42=""),"",ROUND((G42-B42)*1440,0))</f>
        <v/>
      </c>
      <c r="I42" s="9">
        <f>IF(B42="","",IF(G42="","No reply",IF(H42&lt;=5,"Within 5 min",IF(H42&lt;=30,"5 to 30 min",IF(H42&lt;=120,"30 min to 2 h","Over 2 h")))))</f>
        <v/>
      </c>
      <c r="J42" s="5" t="n"/>
      <c r="K42" s="5" t="n"/>
      <c r="L42" s="5" t="n"/>
      <c r="M42" s="10" t="n"/>
    </row>
    <row r="43">
      <c r="A43" s="5" t="n"/>
      <c r="B43" s="6" t="n"/>
      <c r="C43" s="5" t="n"/>
      <c r="D43" s="5" t="n"/>
      <c r="E43" s="7" t="n"/>
      <c r="F43" s="5" t="n"/>
      <c r="G43" s="6" t="n"/>
      <c r="H43" s="8">
        <f>IF(OR(B43="",G43=""),"",ROUND((G43-B43)*1440,0))</f>
        <v/>
      </c>
      <c r="I43" s="9">
        <f>IF(B43="","",IF(G43="","No reply",IF(H43&lt;=5,"Within 5 min",IF(H43&lt;=30,"5 to 30 min",IF(H43&lt;=120,"30 min to 2 h","Over 2 h")))))</f>
        <v/>
      </c>
      <c r="J43" s="5" t="n"/>
      <c r="K43" s="5" t="n"/>
      <c r="L43" s="5" t="n"/>
      <c r="M43" s="10" t="n"/>
    </row>
    <row r="44">
      <c r="A44" s="5" t="n"/>
      <c r="B44" s="6" t="n"/>
      <c r="C44" s="5" t="n"/>
      <c r="D44" s="5" t="n"/>
      <c r="E44" s="7" t="n"/>
      <c r="F44" s="5" t="n"/>
      <c r="G44" s="6" t="n"/>
      <c r="H44" s="8">
        <f>IF(OR(B44="",G44=""),"",ROUND((G44-B44)*1440,0))</f>
        <v/>
      </c>
      <c r="I44" s="9">
        <f>IF(B44="","",IF(G44="","No reply",IF(H44&lt;=5,"Within 5 min",IF(H44&lt;=30,"5 to 30 min",IF(H44&lt;=120,"30 min to 2 h","Over 2 h")))))</f>
        <v/>
      </c>
      <c r="J44" s="5" t="n"/>
      <c r="K44" s="5" t="n"/>
      <c r="L44" s="5" t="n"/>
      <c r="M44" s="10" t="n"/>
    </row>
    <row r="45">
      <c r="A45" s="5" t="n"/>
      <c r="B45" s="6" t="n"/>
      <c r="C45" s="5" t="n"/>
      <c r="D45" s="5" t="n"/>
      <c r="E45" s="7" t="n"/>
      <c r="F45" s="5" t="n"/>
      <c r="G45" s="6" t="n"/>
      <c r="H45" s="8">
        <f>IF(OR(B45="",G45=""),"",ROUND((G45-B45)*1440,0))</f>
        <v/>
      </c>
      <c r="I45" s="9">
        <f>IF(B45="","",IF(G45="","No reply",IF(H45&lt;=5,"Within 5 min",IF(H45&lt;=30,"5 to 30 min",IF(H45&lt;=120,"30 min to 2 h","Over 2 h")))))</f>
        <v/>
      </c>
      <c r="J45" s="5" t="n"/>
      <c r="K45" s="5" t="n"/>
      <c r="L45" s="5" t="n"/>
      <c r="M45" s="10" t="n"/>
    </row>
    <row r="46">
      <c r="A46" s="5" t="n"/>
      <c r="B46" s="6" t="n"/>
      <c r="C46" s="5" t="n"/>
      <c r="D46" s="5" t="n"/>
      <c r="E46" s="7" t="n"/>
      <c r="F46" s="5" t="n"/>
      <c r="G46" s="6" t="n"/>
      <c r="H46" s="8">
        <f>IF(OR(B46="",G46=""),"",ROUND((G46-B46)*1440,0))</f>
        <v/>
      </c>
      <c r="I46" s="9">
        <f>IF(B46="","",IF(G46="","No reply",IF(H46&lt;=5,"Within 5 min",IF(H46&lt;=30,"5 to 30 min",IF(H46&lt;=120,"30 min to 2 h","Over 2 h")))))</f>
        <v/>
      </c>
      <c r="J46" s="5" t="n"/>
      <c r="K46" s="5" t="n"/>
      <c r="L46" s="5" t="n"/>
      <c r="M46" s="10" t="n"/>
    </row>
    <row r="47">
      <c r="A47" s="5" t="n"/>
      <c r="B47" s="6" t="n"/>
      <c r="C47" s="5" t="n"/>
      <c r="D47" s="5" t="n"/>
      <c r="E47" s="7" t="n"/>
      <c r="F47" s="5" t="n"/>
      <c r="G47" s="6" t="n"/>
      <c r="H47" s="8">
        <f>IF(OR(B47="",G47=""),"",ROUND((G47-B47)*1440,0))</f>
        <v/>
      </c>
      <c r="I47" s="9">
        <f>IF(B47="","",IF(G47="","No reply",IF(H47&lt;=5,"Within 5 min",IF(H47&lt;=30,"5 to 30 min",IF(H47&lt;=120,"30 min to 2 h","Over 2 h")))))</f>
        <v/>
      </c>
      <c r="J47" s="5" t="n"/>
      <c r="K47" s="5" t="n"/>
      <c r="L47" s="5" t="n"/>
      <c r="M47" s="10" t="n"/>
    </row>
    <row r="48">
      <c r="A48" s="5" t="n"/>
      <c r="B48" s="6" t="n"/>
      <c r="C48" s="5" t="n"/>
      <c r="D48" s="5" t="n"/>
      <c r="E48" s="7" t="n"/>
      <c r="F48" s="5" t="n"/>
      <c r="G48" s="6" t="n"/>
      <c r="H48" s="8">
        <f>IF(OR(B48="",G48=""),"",ROUND((G48-B48)*1440,0))</f>
        <v/>
      </c>
      <c r="I48" s="9">
        <f>IF(B48="","",IF(G48="","No reply",IF(H48&lt;=5,"Within 5 min",IF(H48&lt;=30,"5 to 30 min",IF(H48&lt;=120,"30 min to 2 h","Over 2 h")))))</f>
        <v/>
      </c>
      <c r="J48" s="5" t="n"/>
      <c r="K48" s="5" t="n"/>
      <c r="L48" s="5" t="n"/>
      <c r="M48" s="10" t="n"/>
    </row>
    <row r="49">
      <c r="A49" s="5" t="n"/>
      <c r="B49" s="6" t="n"/>
      <c r="C49" s="5" t="n"/>
      <c r="D49" s="5" t="n"/>
      <c r="E49" s="7" t="n"/>
      <c r="F49" s="5" t="n"/>
      <c r="G49" s="6" t="n"/>
      <c r="H49" s="8">
        <f>IF(OR(B49="",G49=""),"",ROUND((G49-B49)*1440,0))</f>
        <v/>
      </c>
      <c r="I49" s="9">
        <f>IF(B49="","",IF(G49="","No reply",IF(H49&lt;=5,"Within 5 min",IF(H49&lt;=30,"5 to 30 min",IF(H49&lt;=120,"30 min to 2 h","Over 2 h")))))</f>
        <v/>
      </c>
      <c r="J49" s="5" t="n"/>
      <c r="K49" s="5" t="n"/>
      <c r="L49" s="5" t="n"/>
      <c r="M49" s="10" t="n"/>
    </row>
    <row r="50">
      <c r="A50" s="5" t="n"/>
      <c r="B50" s="6" t="n"/>
      <c r="C50" s="5" t="n"/>
      <c r="D50" s="5" t="n"/>
      <c r="E50" s="7" t="n"/>
      <c r="F50" s="5" t="n"/>
      <c r="G50" s="6" t="n"/>
      <c r="H50" s="8">
        <f>IF(OR(B50="",G50=""),"",ROUND((G50-B50)*1440,0))</f>
        <v/>
      </c>
      <c r="I50" s="9">
        <f>IF(B50="","",IF(G50="","No reply",IF(H50&lt;=5,"Within 5 min",IF(H50&lt;=30,"5 to 30 min",IF(H50&lt;=120,"30 min to 2 h","Over 2 h")))))</f>
        <v/>
      </c>
      <c r="J50" s="5" t="n"/>
      <c r="K50" s="5" t="n"/>
      <c r="L50" s="5" t="n"/>
      <c r="M50" s="10" t="n"/>
    </row>
    <row r="51">
      <c r="A51" s="5" t="n"/>
      <c r="B51" s="6" t="n"/>
      <c r="C51" s="5" t="n"/>
      <c r="D51" s="5" t="n"/>
      <c r="E51" s="7" t="n"/>
      <c r="F51" s="5" t="n"/>
      <c r="G51" s="6" t="n"/>
      <c r="H51" s="8">
        <f>IF(OR(B51="",G51=""),"",ROUND((G51-B51)*1440,0))</f>
        <v/>
      </c>
      <c r="I51" s="9">
        <f>IF(B51="","",IF(G51="","No reply",IF(H51&lt;=5,"Within 5 min",IF(H51&lt;=30,"5 to 30 min",IF(H51&lt;=120,"30 min to 2 h","Over 2 h")))))</f>
        <v/>
      </c>
      <c r="J51" s="5" t="n"/>
      <c r="K51" s="5" t="n"/>
      <c r="L51" s="5" t="n"/>
      <c r="M51" s="10" t="n"/>
    </row>
    <row r="52">
      <c r="A52" s="5" t="n"/>
      <c r="B52" s="6" t="n"/>
      <c r="C52" s="5" t="n"/>
      <c r="D52" s="5" t="n"/>
      <c r="E52" s="7" t="n"/>
      <c r="F52" s="5" t="n"/>
      <c r="G52" s="6" t="n"/>
      <c r="H52" s="8">
        <f>IF(OR(B52="",G52=""),"",ROUND((G52-B52)*1440,0))</f>
        <v/>
      </c>
      <c r="I52" s="9">
        <f>IF(B52="","",IF(G52="","No reply",IF(H52&lt;=5,"Within 5 min",IF(H52&lt;=30,"5 to 30 min",IF(H52&lt;=120,"30 min to 2 h","Over 2 h")))))</f>
        <v/>
      </c>
      <c r="J52" s="5" t="n"/>
      <c r="K52" s="5" t="n"/>
      <c r="L52" s="5" t="n"/>
      <c r="M52" s="10" t="n"/>
    </row>
    <row r="53">
      <c r="A53" s="5" t="n"/>
      <c r="B53" s="6" t="n"/>
      <c r="C53" s="5" t="n"/>
      <c r="D53" s="5" t="n"/>
      <c r="E53" s="7" t="n"/>
      <c r="F53" s="5" t="n"/>
      <c r="G53" s="6" t="n"/>
      <c r="H53" s="8">
        <f>IF(OR(B53="",G53=""),"",ROUND((G53-B53)*1440,0))</f>
        <v/>
      </c>
      <c r="I53" s="9">
        <f>IF(B53="","",IF(G53="","No reply",IF(H53&lt;=5,"Within 5 min",IF(H53&lt;=30,"5 to 30 min",IF(H53&lt;=120,"30 min to 2 h","Over 2 h")))))</f>
        <v/>
      </c>
      <c r="J53" s="5" t="n"/>
      <c r="K53" s="5" t="n"/>
      <c r="L53" s="5" t="n"/>
      <c r="M53" s="10" t="n"/>
    </row>
    <row r="54">
      <c r="A54" s="5" t="n"/>
      <c r="B54" s="6" t="n"/>
      <c r="C54" s="5" t="n"/>
      <c r="D54" s="5" t="n"/>
      <c r="E54" s="7" t="n"/>
      <c r="F54" s="5" t="n"/>
      <c r="G54" s="6" t="n"/>
      <c r="H54" s="8">
        <f>IF(OR(B54="",G54=""),"",ROUND((G54-B54)*1440,0))</f>
        <v/>
      </c>
      <c r="I54" s="9">
        <f>IF(B54="","",IF(G54="","No reply",IF(H54&lt;=5,"Within 5 min",IF(H54&lt;=30,"5 to 30 min",IF(H54&lt;=120,"30 min to 2 h","Over 2 h")))))</f>
        <v/>
      </c>
      <c r="J54" s="5" t="n"/>
      <c r="K54" s="5" t="n"/>
      <c r="L54" s="5" t="n"/>
      <c r="M54" s="10" t="n"/>
    </row>
    <row r="55">
      <c r="A55" s="5" t="n"/>
      <c r="B55" s="6" t="n"/>
      <c r="C55" s="5" t="n"/>
      <c r="D55" s="5" t="n"/>
      <c r="E55" s="7" t="n"/>
      <c r="F55" s="5" t="n"/>
      <c r="G55" s="6" t="n"/>
      <c r="H55" s="8">
        <f>IF(OR(B55="",G55=""),"",ROUND((G55-B55)*1440,0))</f>
        <v/>
      </c>
      <c r="I55" s="9">
        <f>IF(B55="","",IF(G55="","No reply",IF(H55&lt;=5,"Within 5 min",IF(H55&lt;=30,"5 to 30 min",IF(H55&lt;=120,"30 min to 2 h","Over 2 h")))))</f>
        <v/>
      </c>
      <c r="J55" s="5" t="n"/>
      <c r="K55" s="5" t="n"/>
      <c r="L55" s="5" t="n"/>
      <c r="M55" s="10" t="n"/>
    </row>
    <row r="56">
      <c r="A56" s="5" t="n"/>
      <c r="B56" s="6" t="n"/>
      <c r="C56" s="5" t="n"/>
      <c r="D56" s="5" t="n"/>
      <c r="E56" s="7" t="n"/>
      <c r="F56" s="5" t="n"/>
      <c r="G56" s="6" t="n"/>
      <c r="H56" s="8">
        <f>IF(OR(B56="",G56=""),"",ROUND((G56-B56)*1440,0))</f>
        <v/>
      </c>
      <c r="I56" s="9">
        <f>IF(B56="","",IF(G56="","No reply",IF(H56&lt;=5,"Within 5 min",IF(H56&lt;=30,"5 to 30 min",IF(H56&lt;=120,"30 min to 2 h","Over 2 h")))))</f>
        <v/>
      </c>
      <c r="J56" s="5" t="n"/>
      <c r="K56" s="5" t="n"/>
      <c r="L56" s="5" t="n"/>
      <c r="M56" s="10" t="n"/>
    </row>
    <row r="57">
      <c r="A57" s="5" t="n"/>
      <c r="B57" s="6" t="n"/>
      <c r="C57" s="5" t="n"/>
      <c r="D57" s="5" t="n"/>
      <c r="E57" s="7" t="n"/>
      <c r="F57" s="5" t="n"/>
      <c r="G57" s="6" t="n"/>
      <c r="H57" s="8">
        <f>IF(OR(B57="",G57=""),"",ROUND((G57-B57)*1440,0))</f>
        <v/>
      </c>
      <c r="I57" s="9">
        <f>IF(B57="","",IF(G57="","No reply",IF(H57&lt;=5,"Within 5 min",IF(H57&lt;=30,"5 to 30 min",IF(H57&lt;=120,"30 min to 2 h","Over 2 h")))))</f>
        <v/>
      </c>
      <c r="J57" s="5" t="n"/>
      <c r="K57" s="5" t="n"/>
      <c r="L57" s="5" t="n"/>
      <c r="M57" s="10" t="n"/>
    </row>
    <row r="58">
      <c r="A58" s="5" t="n"/>
      <c r="B58" s="6" t="n"/>
      <c r="C58" s="5" t="n"/>
      <c r="D58" s="5" t="n"/>
      <c r="E58" s="7" t="n"/>
      <c r="F58" s="5" t="n"/>
      <c r="G58" s="6" t="n"/>
      <c r="H58" s="8">
        <f>IF(OR(B58="",G58=""),"",ROUND((G58-B58)*1440,0))</f>
        <v/>
      </c>
      <c r="I58" s="9">
        <f>IF(B58="","",IF(G58="","No reply",IF(H58&lt;=5,"Within 5 min",IF(H58&lt;=30,"5 to 30 min",IF(H58&lt;=120,"30 min to 2 h","Over 2 h")))))</f>
        <v/>
      </c>
      <c r="J58" s="5" t="n"/>
      <c r="K58" s="5" t="n"/>
      <c r="L58" s="5" t="n"/>
      <c r="M58" s="10" t="n"/>
    </row>
    <row r="59">
      <c r="A59" s="5" t="n"/>
      <c r="B59" s="6" t="n"/>
      <c r="C59" s="5" t="n"/>
      <c r="D59" s="5" t="n"/>
      <c r="E59" s="7" t="n"/>
      <c r="F59" s="5" t="n"/>
      <c r="G59" s="6" t="n"/>
      <c r="H59" s="8">
        <f>IF(OR(B59="",G59=""),"",ROUND((G59-B59)*1440,0))</f>
        <v/>
      </c>
      <c r="I59" s="9">
        <f>IF(B59="","",IF(G59="","No reply",IF(H59&lt;=5,"Within 5 min",IF(H59&lt;=30,"5 to 30 min",IF(H59&lt;=120,"30 min to 2 h","Over 2 h")))))</f>
        <v/>
      </c>
      <c r="J59" s="5" t="n"/>
      <c r="K59" s="5" t="n"/>
      <c r="L59" s="5" t="n"/>
      <c r="M59" s="10" t="n"/>
    </row>
    <row r="60">
      <c r="A60" s="5" t="n"/>
      <c r="B60" s="6" t="n"/>
      <c r="C60" s="5" t="n"/>
      <c r="D60" s="5" t="n"/>
      <c r="E60" s="7" t="n"/>
      <c r="F60" s="5" t="n"/>
      <c r="G60" s="6" t="n"/>
      <c r="H60" s="8">
        <f>IF(OR(B60="",G60=""),"",ROUND((G60-B60)*1440,0))</f>
        <v/>
      </c>
      <c r="I60" s="9">
        <f>IF(B60="","",IF(G60="","No reply",IF(H60&lt;=5,"Within 5 min",IF(H60&lt;=30,"5 to 30 min",IF(H60&lt;=120,"30 min to 2 h","Over 2 h")))))</f>
        <v/>
      </c>
      <c r="J60" s="5" t="n"/>
      <c r="K60" s="5" t="n"/>
      <c r="L60" s="5" t="n"/>
      <c r="M60" s="10" t="n"/>
    </row>
    <row r="61">
      <c r="A61" s="5" t="n"/>
      <c r="B61" s="6" t="n"/>
      <c r="C61" s="5" t="n"/>
      <c r="D61" s="5" t="n"/>
      <c r="E61" s="7" t="n"/>
      <c r="F61" s="5" t="n"/>
      <c r="G61" s="6" t="n"/>
      <c r="H61" s="8">
        <f>IF(OR(B61="",G61=""),"",ROUND((G61-B61)*1440,0))</f>
        <v/>
      </c>
      <c r="I61" s="9">
        <f>IF(B61="","",IF(G61="","No reply",IF(H61&lt;=5,"Within 5 min",IF(H61&lt;=30,"5 to 30 min",IF(H61&lt;=120,"30 min to 2 h","Over 2 h")))))</f>
        <v/>
      </c>
      <c r="J61" s="5" t="n"/>
      <c r="K61" s="5" t="n"/>
      <c r="L61" s="5" t="n"/>
      <c r="M61" s="10" t="n"/>
    </row>
    <row r="62">
      <c r="A62" s="5" t="n"/>
      <c r="B62" s="6" t="n"/>
      <c r="C62" s="5" t="n"/>
      <c r="D62" s="5" t="n"/>
      <c r="E62" s="7" t="n"/>
      <c r="F62" s="5" t="n"/>
      <c r="G62" s="6" t="n"/>
      <c r="H62" s="8">
        <f>IF(OR(B62="",G62=""),"",ROUND((G62-B62)*1440,0))</f>
        <v/>
      </c>
      <c r="I62" s="9">
        <f>IF(B62="","",IF(G62="","No reply",IF(H62&lt;=5,"Within 5 min",IF(H62&lt;=30,"5 to 30 min",IF(H62&lt;=120,"30 min to 2 h","Over 2 h")))))</f>
        <v/>
      </c>
      <c r="J62" s="5" t="n"/>
      <c r="K62" s="5" t="n"/>
      <c r="L62" s="5" t="n"/>
      <c r="M62" s="10" t="n"/>
    </row>
    <row r="63">
      <c r="A63" s="5" t="n"/>
      <c r="B63" s="6" t="n"/>
      <c r="C63" s="5" t="n"/>
      <c r="D63" s="5" t="n"/>
      <c r="E63" s="7" t="n"/>
      <c r="F63" s="5" t="n"/>
      <c r="G63" s="6" t="n"/>
      <c r="H63" s="8">
        <f>IF(OR(B63="",G63=""),"",ROUND((G63-B63)*1440,0))</f>
        <v/>
      </c>
      <c r="I63" s="9">
        <f>IF(B63="","",IF(G63="","No reply",IF(H63&lt;=5,"Within 5 min",IF(H63&lt;=30,"5 to 30 min",IF(H63&lt;=120,"30 min to 2 h","Over 2 h")))))</f>
        <v/>
      </c>
      <c r="J63" s="5" t="n"/>
      <c r="K63" s="5" t="n"/>
      <c r="L63" s="5" t="n"/>
      <c r="M63" s="10" t="n"/>
    </row>
    <row r="64">
      <c r="A64" s="5" t="n"/>
      <c r="B64" s="6" t="n"/>
      <c r="C64" s="5" t="n"/>
      <c r="D64" s="5" t="n"/>
      <c r="E64" s="7" t="n"/>
      <c r="F64" s="5" t="n"/>
      <c r="G64" s="6" t="n"/>
      <c r="H64" s="8">
        <f>IF(OR(B64="",G64=""),"",ROUND((G64-B64)*1440,0))</f>
        <v/>
      </c>
      <c r="I64" s="9">
        <f>IF(B64="","",IF(G64="","No reply",IF(H64&lt;=5,"Within 5 min",IF(H64&lt;=30,"5 to 30 min",IF(H64&lt;=120,"30 min to 2 h","Over 2 h")))))</f>
        <v/>
      </c>
      <c r="J64" s="5" t="n"/>
      <c r="K64" s="5" t="n"/>
      <c r="L64" s="5" t="n"/>
      <c r="M64" s="10" t="n"/>
    </row>
    <row r="65">
      <c r="A65" s="5" t="n"/>
      <c r="B65" s="6" t="n"/>
      <c r="C65" s="5" t="n"/>
      <c r="D65" s="5" t="n"/>
      <c r="E65" s="7" t="n"/>
      <c r="F65" s="5" t="n"/>
      <c r="G65" s="6" t="n"/>
      <c r="H65" s="8">
        <f>IF(OR(B65="",G65=""),"",ROUND((G65-B65)*1440,0))</f>
        <v/>
      </c>
      <c r="I65" s="9">
        <f>IF(B65="","",IF(G65="","No reply",IF(H65&lt;=5,"Within 5 min",IF(H65&lt;=30,"5 to 30 min",IF(H65&lt;=120,"30 min to 2 h","Over 2 h")))))</f>
        <v/>
      </c>
      <c r="J65" s="5" t="n"/>
      <c r="K65" s="5" t="n"/>
      <c r="L65" s="5" t="n"/>
      <c r="M65" s="10" t="n"/>
    </row>
    <row r="66">
      <c r="A66" s="5" t="n"/>
      <c r="B66" s="6" t="n"/>
      <c r="C66" s="5" t="n"/>
      <c r="D66" s="5" t="n"/>
      <c r="E66" s="7" t="n"/>
      <c r="F66" s="5" t="n"/>
      <c r="G66" s="6" t="n"/>
      <c r="H66" s="8">
        <f>IF(OR(B66="",G66=""),"",ROUND((G66-B66)*1440,0))</f>
        <v/>
      </c>
      <c r="I66" s="9">
        <f>IF(B66="","",IF(G66="","No reply",IF(H66&lt;=5,"Within 5 min",IF(H66&lt;=30,"5 to 30 min",IF(H66&lt;=120,"30 min to 2 h","Over 2 h")))))</f>
        <v/>
      </c>
      <c r="J66" s="5" t="n"/>
      <c r="K66" s="5" t="n"/>
      <c r="L66" s="5" t="n"/>
      <c r="M66" s="10" t="n"/>
    </row>
    <row r="67">
      <c r="A67" s="5" t="n"/>
      <c r="B67" s="6" t="n"/>
      <c r="C67" s="5" t="n"/>
      <c r="D67" s="5" t="n"/>
      <c r="E67" s="7" t="n"/>
      <c r="F67" s="5" t="n"/>
      <c r="G67" s="6" t="n"/>
      <c r="H67" s="8">
        <f>IF(OR(B67="",G67=""),"",ROUND((G67-B67)*1440,0))</f>
        <v/>
      </c>
      <c r="I67" s="9">
        <f>IF(B67="","",IF(G67="","No reply",IF(H67&lt;=5,"Within 5 min",IF(H67&lt;=30,"5 to 30 min",IF(H67&lt;=120,"30 min to 2 h","Over 2 h")))))</f>
        <v/>
      </c>
      <c r="J67" s="5" t="n"/>
      <c r="K67" s="5" t="n"/>
      <c r="L67" s="5" t="n"/>
      <c r="M67" s="10" t="n"/>
    </row>
    <row r="68">
      <c r="A68" s="5" t="n"/>
      <c r="B68" s="6" t="n"/>
      <c r="C68" s="5" t="n"/>
      <c r="D68" s="5" t="n"/>
      <c r="E68" s="7" t="n"/>
      <c r="F68" s="5" t="n"/>
      <c r="G68" s="6" t="n"/>
      <c r="H68" s="8">
        <f>IF(OR(B68="",G68=""),"",ROUND((G68-B68)*1440,0))</f>
        <v/>
      </c>
      <c r="I68" s="9">
        <f>IF(B68="","",IF(G68="","No reply",IF(H68&lt;=5,"Within 5 min",IF(H68&lt;=30,"5 to 30 min",IF(H68&lt;=120,"30 min to 2 h","Over 2 h")))))</f>
        <v/>
      </c>
      <c r="J68" s="5" t="n"/>
      <c r="K68" s="5" t="n"/>
      <c r="L68" s="5" t="n"/>
      <c r="M68" s="10" t="n"/>
    </row>
    <row r="69">
      <c r="A69" s="5" t="n"/>
      <c r="B69" s="6" t="n"/>
      <c r="C69" s="5" t="n"/>
      <c r="D69" s="5" t="n"/>
      <c r="E69" s="7" t="n"/>
      <c r="F69" s="5" t="n"/>
      <c r="G69" s="6" t="n"/>
      <c r="H69" s="8">
        <f>IF(OR(B69="",G69=""),"",ROUND((G69-B69)*1440,0))</f>
        <v/>
      </c>
      <c r="I69" s="9">
        <f>IF(B69="","",IF(G69="","No reply",IF(H69&lt;=5,"Within 5 min",IF(H69&lt;=30,"5 to 30 min",IF(H69&lt;=120,"30 min to 2 h","Over 2 h")))))</f>
        <v/>
      </c>
      <c r="J69" s="5" t="n"/>
      <c r="K69" s="5" t="n"/>
      <c r="L69" s="5" t="n"/>
      <c r="M69" s="10" t="n"/>
    </row>
    <row r="70">
      <c r="A70" s="5" t="n"/>
      <c r="B70" s="6" t="n"/>
      <c r="C70" s="5" t="n"/>
      <c r="D70" s="5" t="n"/>
      <c r="E70" s="7" t="n"/>
      <c r="F70" s="5" t="n"/>
      <c r="G70" s="6" t="n"/>
      <c r="H70" s="8">
        <f>IF(OR(B70="",G70=""),"",ROUND((G70-B70)*1440,0))</f>
        <v/>
      </c>
      <c r="I70" s="9">
        <f>IF(B70="","",IF(G70="","No reply",IF(H70&lt;=5,"Within 5 min",IF(H70&lt;=30,"5 to 30 min",IF(H70&lt;=120,"30 min to 2 h","Over 2 h")))))</f>
        <v/>
      </c>
      <c r="J70" s="5" t="n"/>
      <c r="K70" s="5" t="n"/>
      <c r="L70" s="5" t="n"/>
      <c r="M70" s="10" t="n"/>
    </row>
    <row r="71">
      <c r="A71" s="5" t="n"/>
      <c r="B71" s="6" t="n"/>
      <c r="C71" s="5" t="n"/>
      <c r="D71" s="5" t="n"/>
      <c r="E71" s="7" t="n"/>
      <c r="F71" s="5" t="n"/>
      <c r="G71" s="6" t="n"/>
      <c r="H71" s="8">
        <f>IF(OR(B71="",G71=""),"",ROUND((G71-B71)*1440,0))</f>
        <v/>
      </c>
      <c r="I71" s="9">
        <f>IF(B71="","",IF(G71="","No reply",IF(H71&lt;=5,"Within 5 min",IF(H71&lt;=30,"5 to 30 min",IF(H71&lt;=120,"30 min to 2 h","Over 2 h")))))</f>
        <v/>
      </c>
      <c r="J71" s="5" t="n"/>
      <c r="K71" s="5" t="n"/>
      <c r="L71" s="5" t="n"/>
      <c r="M71" s="10" t="n"/>
    </row>
    <row r="72">
      <c r="A72" s="5" t="n"/>
      <c r="B72" s="6" t="n"/>
      <c r="C72" s="5" t="n"/>
      <c r="D72" s="5" t="n"/>
      <c r="E72" s="7" t="n"/>
      <c r="F72" s="5" t="n"/>
      <c r="G72" s="6" t="n"/>
      <c r="H72" s="8">
        <f>IF(OR(B72="",G72=""),"",ROUND((G72-B72)*1440,0))</f>
        <v/>
      </c>
      <c r="I72" s="9">
        <f>IF(B72="","",IF(G72="","No reply",IF(H72&lt;=5,"Within 5 min",IF(H72&lt;=30,"5 to 30 min",IF(H72&lt;=120,"30 min to 2 h","Over 2 h")))))</f>
        <v/>
      </c>
      <c r="J72" s="5" t="n"/>
      <c r="K72" s="5" t="n"/>
      <c r="L72" s="5" t="n"/>
      <c r="M72" s="10" t="n"/>
    </row>
    <row r="73">
      <c r="A73" s="5" t="n"/>
      <c r="B73" s="6" t="n"/>
      <c r="C73" s="5" t="n"/>
      <c r="D73" s="5" t="n"/>
      <c r="E73" s="7" t="n"/>
      <c r="F73" s="5" t="n"/>
      <c r="G73" s="6" t="n"/>
      <c r="H73" s="8">
        <f>IF(OR(B73="",G73=""),"",ROUND((G73-B73)*1440,0))</f>
        <v/>
      </c>
      <c r="I73" s="9">
        <f>IF(B73="","",IF(G73="","No reply",IF(H73&lt;=5,"Within 5 min",IF(H73&lt;=30,"5 to 30 min",IF(H73&lt;=120,"30 min to 2 h","Over 2 h")))))</f>
        <v/>
      </c>
      <c r="J73" s="5" t="n"/>
      <c r="K73" s="5" t="n"/>
      <c r="L73" s="5" t="n"/>
      <c r="M73" s="10" t="n"/>
    </row>
    <row r="74">
      <c r="A74" s="5" t="n"/>
      <c r="B74" s="6" t="n"/>
      <c r="C74" s="5" t="n"/>
      <c r="D74" s="5" t="n"/>
      <c r="E74" s="7" t="n"/>
      <c r="F74" s="5" t="n"/>
      <c r="G74" s="6" t="n"/>
      <c r="H74" s="8">
        <f>IF(OR(B74="",G74=""),"",ROUND((G74-B74)*1440,0))</f>
        <v/>
      </c>
      <c r="I74" s="9">
        <f>IF(B74="","",IF(G74="","No reply",IF(H74&lt;=5,"Within 5 min",IF(H74&lt;=30,"5 to 30 min",IF(H74&lt;=120,"30 min to 2 h","Over 2 h")))))</f>
        <v/>
      </c>
      <c r="J74" s="5" t="n"/>
      <c r="K74" s="5" t="n"/>
      <c r="L74" s="5" t="n"/>
      <c r="M74" s="10" t="n"/>
    </row>
    <row r="75">
      <c r="A75" s="5" t="n"/>
      <c r="B75" s="6" t="n"/>
      <c r="C75" s="5" t="n"/>
      <c r="D75" s="5" t="n"/>
      <c r="E75" s="7" t="n"/>
      <c r="F75" s="5" t="n"/>
      <c r="G75" s="6" t="n"/>
      <c r="H75" s="8">
        <f>IF(OR(B75="",G75=""),"",ROUND((G75-B75)*1440,0))</f>
        <v/>
      </c>
      <c r="I75" s="9">
        <f>IF(B75="","",IF(G75="","No reply",IF(H75&lt;=5,"Within 5 min",IF(H75&lt;=30,"5 to 30 min",IF(H75&lt;=120,"30 min to 2 h","Over 2 h")))))</f>
        <v/>
      </c>
      <c r="J75" s="5" t="n"/>
      <c r="K75" s="5" t="n"/>
      <c r="L75" s="5" t="n"/>
      <c r="M75" s="10" t="n"/>
    </row>
    <row r="76">
      <c r="A76" s="5" t="n"/>
      <c r="B76" s="6" t="n"/>
      <c r="C76" s="5" t="n"/>
      <c r="D76" s="5" t="n"/>
      <c r="E76" s="7" t="n"/>
      <c r="F76" s="5" t="n"/>
      <c r="G76" s="6" t="n"/>
      <c r="H76" s="8">
        <f>IF(OR(B76="",G76=""),"",ROUND((G76-B76)*1440,0))</f>
        <v/>
      </c>
      <c r="I76" s="9">
        <f>IF(B76="","",IF(G76="","No reply",IF(H76&lt;=5,"Within 5 min",IF(H76&lt;=30,"5 to 30 min",IF(H76&lt;=120,"30 min to 2 h","Over 2 h")))))</f>
        <v/>
      </c>
      <c r="J76" s="5" t="n"/>
      <c r="K76" s="5" t="n"/>
      <c r="L76" s="5" t="n"/>
      <c r="M76" s="10" t="n"/>
    </row>
    <row r="77">
      <c r="A77" s="5" t="n"/>
      <c r="B77" s="6" t="n"/>
      <c r="C77" s="5" t="n"/>
      <c r="D77" s="5" t="n"/>
      <c r="E77" s="7" t="n"/>
      <c r="F77" s="5" t="n"/>
      <c r="G77" s="6" t="n"/>
      <c r="H77" s="8">
        <f>IF(OR(B77="",G77=""),"",ROUND((G77-B77)*1440,0))</f>
        <v/>
      </c>
      <c r="I77" s="9">
        <f>IF(B77="","",IF(G77="","No reply",IF(H77&lt;=5,"Within 5 min",IF(H77&lt;=30,"5 to 30 min",IF(H77&lt;=120,"30 min to 2 h","Over 2 h")))))</f>
        <v/>
      </c>
      <c r="J77" s="5" t="n"/>
      <c r="K77" s="5" t="n"/>
      <c r="L77" s="5" t="n"/>
      <c r="M77" s="10" t="n"/>
    </row>
    <row r="78">
      <c r="A78" s="5" t="n"/>
      <c r="B78" s="6" t="n"/>
      <c r="C78" s="5" t="n"/>
      <c r="D78" s="5" t="n"/>
      <c r="E78" s="7" t="n"/>
      <c r="F78" s="5" t="n"/>
      <c r="G78" s="6" t="n"/>
      <c r="H78" s="8">
        <f>IF(OR(B78="",G78=""),"",ROUND((G78-B78)*1440,0))</f>
        <v/>
      </c>
      <c r="I78" s="9">
        <f>IF(B78="","",IF(G78="","No reply",IF(H78&lt;=5,"Within 5 min",IF(H78&lt;=30,"5 to 30 min",IF(H78&lt;=120,"30 min to 2 h","Over 2 h")))))</f>
        <v/>
      </c>
      <c r="J78" s="5" t="n"/>
      <c r="K78" s="5" t="n"/>
      <c r="L78" s="5" t="n"/>
      <c r="M78" s="10" t="n"/>
    </row>
    <row r="79">
      <c r="A79" s="5" t="n"/>
      <c r="B79" s="6" t="n"/>
      <c r="C79" s="5" t="n"/>
      <c r="D79" s="5" t="n"/>
      <c r="E79" s="7" t="n"/>
      <c r="F79" s="5" t="n"/>
      <c r="G79" s="6" t="n"/>
      <c r="H79" s="8">
        <f>IF(OR(B79="",G79=""),"",ROUND((G79-B79)*1440,0))</f>
        <v/>
      </c>
      <c r="I79" s="9">
        <f>IF(B79="","",IF(G79="","No reply",IF(H79&lt;=5,"Within 5 min",IF(H79&lt;=30,"5 to 30 min",IF(H79&lt;=120,"30 min to 2 h","Over 2 h")))))</f>
        <v/>
      </c>
      <c r="J79" s="5" t="n"/>
      <c r="K79" s="5" t="n"/>
      <c r="L79" s="5" t="n"/>
      <c r="M79" s="10" t="n"/>
    </row>
    <row r="80">
      <c r="A80" s="5" t="n"/>
      <c r="B80" s="6" t="n"/>
      <c r="C80" s="5" t="n"/>
      <c r="D80" s="5" t="n"/>
      <c r="E80" s="7" t="n"/>
      <c r="F80" s="5" t="n"/>
      <c r="G80" s="6" t="n"/>
      <c r="H80" s="8">
        <f>IF(OR(B80="",G80=""),"",ROUND((G80-B80)*1440,0))</f>
        <v/>
      </c>
      <c r="I80" s="9">
        <f>IF(B80="","",IF(G80="","No reply",IF(H80&lt;=5,"Within 5 min",IF(H80&lt;=30,"5 to 30 min",IF(H80&lt;=120,"30 min to 2 h","Over 2 h")))))</f>
        <v/>
      </c>
      <c r="J80" s="5" t="n"/>
      <c r="K80" s="5" t="n"/>
      <c r="L80" s="5" t="n"/>
      <c r="M80" s="10" t="n"/>
    </row>
    <row r="81">
      <c r="A81" s="5" t="n"/>
      <c r="B81" s="6" t="n"/>
      <c r="C81" s="5" t="n"/>
      <c r="D81" s="5" t="n"/>
      <c r="E81" s="7" t="n"/>
      <c r="F81" s="5" t="n"/>
      <c r="G81" s="6" t="n"/>
      <c r="H81" s="8">
        <f>IF(OR(B81="",G81=""),"",ROUND((G81-B81)*1440,0))</f>
        <v/>
      </c>
      <c r="I81" s="9">
        <f>IF(B81="","",IF(G81="","No reply",IF(H81&lt;=5,"Within 5 min",IF(H81&lt;=30,"5 to 30 min",IF(H81&lt;=120,"30 min to 2 h","Over 2 h")))))</f>
        <v/>
      </c>
      <c r="J81" s="5" t="n"/>
      <c r="K81" s="5" t="n"/>
      <c r="L81" s="5" t="n"/>
      <c r="M81" s="10" t="n"/>
    </row>
    <row r="82">
      <c r="A82" s="5" t="n"/>
      <c r="B82" s="6" t="n"/>
      <c r="C82" s="5" t="n"/>
      <c r="D82" s="5" t="n"/>
      <c r="E82" s="7" t="n"/>
      <c r="F82" s="5" t="n"/>
      <c r="G82" s="6" t="n"/>
      <c r="H82" s="8">
        <f>IF(OR(B82="",G82=""),"",ROUND((G82-B82)*1440,0))</f>
        <v/>
      </c>
      <c r="I82" s="9">
        <f>IF(B82="","",IF(G82="","No reply",IF(H82&lt;=5,"Within 5 min",IF(H82&lt;=30,"5 to 30 min",IF(H82&lt;=120,"30 min to 2 h","Over 2 h")))))</f>
        <v/>
      </c>
      <c r="J82" s="5" t="n"/>
      <c r="K82" s="5" t="n"/>
      <c r="L82" s="5" t="n"/>
      <c r="M82" s="10" t="n"/>
    </row>
    <row r="83">
      <c r="A83" s="5" t="n"/>
      <c r="B83" s="6" t="n"/>
      <c r="C83" s="5" t="n"/>
      <c r="D83" s="5" t="n"/>
      <c r="E83" s="7" t="n"/>
      <c r="F83" s="5" t="n"/>
      <c r="G83" s="6" t="n"/>
      <c r="H83" s="8">
        <f>IF(OR(B83="",G83=""),"",ROUND((G83-B83)*1440,0))</f>
        <v/>
      </c>
      <c r="I83" s="9">
        <f>IF(B83="","",IF(G83="","No reply",IF(H83&lt;=5,"Within 5 min",IF(H83&lt;=30,"5 to 30 min",IF(H83&lt;=120,"30 min to 2 h","Over 2 h")))))</f>
        <v/>
      </c>
      <c r="J83" s="5" t="n"/>
      <c r="K83" s="5" t="n"/>
      <c r="L83" s="5" t="n"/>
      <c r="M83" s="10" t="n"/>
    </row>
    <row r="84">
      <c r="A84" s="5" t="n"/>
      <c r="B84" s="6" t="n"/>
      <c r="C84" s="5" t="n"/>
      <c r="D84" s="5" t="n"/>
      <c r="E84" s="7" t="n"/>
      <c r="F84" s="5" t="n"/>
      <c r="G84" s="6" t="n"/>
      <c r="H84" s="8">
        <f>IF(OR(B84="",G84=""),"",ROUND((G84-B84)*1440,0))</f>
        <v/>
      </c>
      <c r="I84" s="9">
        <f>IF(B84="","",IF(G84="","No reply",IF(H84&lt;=5,"Within 5 min",IF(H84&lt;=30,"5 to 30 min",IF(H84&lt;=120,"30 min to 2 h","Over 2 h")))))</f>
        <v/>
      </c>
      <c r="J84" s="5" t="n"/>
      <c r="K84" s="5" t="n"/>
      <c r="L84" s="5" t="n"/>
      <c r="M84" s="10" t="n"/>
    </row>
    <row r="85">
      <c r="A85" s="5" t="n"/>
      <c r="B85" s="6" t="n"/>
      <c r="C85" s="5" t="n"/>
      <c r="D85" s="5" t="n"/>
      <c r="E85" s="7" t="n"/>
      <c r="F85" s="5" t="n"/>
      <c r="G85" s="6" t="n"/>
      <c r="H85" s="8">
        <f>IF(OR(B85="",G85=""),"",ROUND((G85-B85)*1440,0))</f>
        <v/>
      </c>
      <c r="I85" s="9">
        <f>IF(B85="","",IF(G85="","No reply",IF(H85&lt;=5,"Within 5 min",IF(H85&lt;=30,"5 to 30 min",IF(H85&lt;=120,"30 min to 2 h","Over 2 h")))))</f>
        <v/>
      </c>
      <c r="J85" s="5" t="n"/>
      <c r="K85" s="5" t="n"/>
      <c r="L85" s="5" t="n"/>
      <c r="M85" s="10" t="n"/>
    </row>
    <row r="86">
      <c r="A86" s="5" t="n"/>
      <c r="B86" s="6" t="n"/>
      <c r="C86" s="5" t="n"/>
      <c r="D86" s="5" t="n"/>
      <c r="E86" s="7" t="n"/>
      <c r="F86" s="5" t="n"/>
      <c r="G86" s="6" t="n"/>
      <c r="H86" s="8">
        <f>IF(OR(B86="",G86=""),"",ROUND((G86-B86)*1440,0))</f>
        <v/>
      </c>
      <c r="I86" s="9">
        <f>IF(B86="","",IF(G86="","No reply",IF(H86&lt;=5,"Within 5 min",IF(H86&lt;=30,"5 to 30 min",IF(H86&lt;=120,"30 min to 2 h","Over 2 h")))))</f>
        <v/>
      </c>
      <c r="J86" s="5" t="n"/>
      <c r="K86" s="5" t="n"/>
      <c r="L86" s="5" t="n"/>
      <c r="M86" s="10" t="n"/>
    </row>
    <row r="87">
      <c r="A87" s="5" t="n"/>
      <c r="B87" s="6" t="n"/>
      <c r="C87" s="5" t="n"/>
      <c r="D87" s="5" t="n"/>
      <c r="E87" s="7" t="n"/>
      <c r="F87" s="5" t="n"/>
      <c r="G87" s="6" t="n"/>
      <c r="H87" s="8">
        <f>IF(OR(B87="",G87=""),"",ROUND((G87-B87)*1440,0))</f>
        <v/>
      </c>
      <c r="I87" s="9">
        <f>IF(B87="","",IF(G87="","No reply",IF(H87&lt;=5,"Within 5 min",IF(H87&lt;=30,"5 to 30 min",IF(H87&lt;=120,"30 min to 2 h","Over 2 h")))))</f>
        <v/>
      </c>
      <c r="J87" s="5" t="n"/>
      <c r="K87" s="5" t="n"/>
      <c r="L87" s="5" t="n"/>
      <c r="M87" s="10" t="n"/>
    </row>
    <row r="88">
      <c r="A88" s="5" t="n"/>
      <c r="B88" s="6" t="n"/>
      <c r="C88" s="5" t="n"/>
      <c r="D88" s="5" t="n"/>
      <c r="E88" s="7" t="n"/>
      <c r="F88" s="5" t="n"/>
      <c r="G88" s="6" t="n"/>
      <c r="H88" s="8">
        <f>IF(OR(B88="",G88=""),"",ROUND((G88-B88)*1440,0))</f>
        <v/>
      </c>
      <c r="I88" s="9">
        <f>IF(B88="","",IF(G88="","No reply",IF(H88&lt;=5,"Within 5 min",IF(H88&lt;=30,"5 to 30 min",IF(H88&lt;=120,"30 min to 2 h","Over 2 h")))))</f>
        <v/>
      </c>
      <c r="J88" s="5" t="n"/>
      <c r="K88" s="5" t="n"/>
      <c r="L88" s="5" t="n"/>
      <c r="M88" s="10" t="n"/>
    </row>
    <row r="89">
      <c r="A89" s="5" t="n"/>
      <c r="B89" s="6" t="n"/>
      <c r="C89" s="5" t="n"/>
      <c r="D89" s="5" t="n"/>
      <c r="E89" s="7" t="n"/>
      <c r="F89" s="5" t="n"/>
      <c r="G89" s="6" t="n"/>
      <c r="H89" s="8">
        <f>IF(OR(B89="",G89=""),"",ROUND((G89-B89)*1440,0))</f>
        <v/>
      </c>
      <c r="I89" s="9">
        <f>IF(B89="","",IF(G89="","No reply",IF(H89&lt;=5,"Within 5 min",IF(H89&lt;=30,"5 to 30 min",IF(H89&lt;=120,"30 min to 2 h","Over 2 h")))))</f>
        <v/>
      </c>
      <c r="J89" s="5" t="n"/>
      <c r="K89" s="5" t="n"/>
      <c r="L89" s="5" t="n"/>
      <c r="M89" s="10" t="n"/>
    </row>
    <row r="90">
      <c r="A90" s="5" t="n"/>
      <c r="B90" s="6" t="n"/>
      <c r="C90" s="5" t="n"/>
      <c r="D90" s="5" t="n"/>
      <c r="E90" s="7" t="n"/>
      <c r="F90" s="5" t="n"/>
      <c r="G90" s="6" t="n"/>
      <c r="H90" s="8">
        <f>IF(OR(B90="",G90=""),"",ROUND((G90-B90)*1440,0))</f>
        <v/>
      </c>
      <c r="I90" s="9">
        <f>IF(B90="","",IF(G90="","No reply",IF(H90&lt;=5,"Within 5 min",IF(H90&lt;=30,"5 to 30 min",IF(H90&lt;=120,"30 min to 2 h","Over 2 h")))))</f>
        <v/>
      </c>
      <c r="J90" s="5" t="n"/>
      <c r="K90" s="5" t="n"/>
      <c r="L90" s="5" t="n"/>
      <c r="M90" s="10" t="n"/>
    </row>
    <row r="91">
      <c r="A91" s="5" t="n"/>
      <c r="B91" s="6" t="n"/>
      <c r="C91" s="5" t="n"/>
      <c r="D91" s="5" t="n"/>
      <c r="E91" s="7" t="n"/>
      <c r="F91" s="5" t="n"/>
      <c r="G91" s="6" t="n"/>
      <c r="H91" s="8">
        <f>IF(OR(B91="",G91=""),"",ROUND((G91-B91)*1440,0))</f>
        <v/>
      </c>
      <c r="I91" s="9">
        <f>IF(B91="","",IF(G91="","No reply",IF(H91&lt;=5,"Within 5 min",IF(H91&lt;=30,"5 to 30 min",IF(H91&lt;=120,"30 min to 2 h","Over 2 h")))))</f>
        <v/>
      </c>
      <c r="J91" s="5" t="n"/>
      <c r="K91" s="5" t="n"/>
      <c r="L91" s="5" t="n"/>
      <c r="M91" s="10" t="n"/>
    </row>
    <row r="92">
      <c r="A92" s="5" t="n"/>
      <c r="B92" s="6" t="n"/>
      <c r="C92" s="5" t="n"/>
      <c r="D92" s="5" t="n"/>
      <c r="E92" s="7" t="n"/>
      <c r="F92" s="5" t="n"/>
      <c r="G92" s="6" t="n"/>
      <c r="H92" s="8">
        <f>IF(OR(B92="",G92=""),"",ROUND((G92-B92)*1440,0))</f>
        <v/>
      </c>
      <c r="I92" s="9">
        <f>IF(B92="","",IF(G92="","No reply",IF(H92&lt;=5,"Within 5 min",IF(H92&lt;=30,"5 to 30 min",IF(H92&lt;=120,"30 min to 2 h","Over 2 h")))))</f>
        <v/>
      </c>
      <c r="J92" s="5" t="n"/>
      <c r="K92" s="5" t="n"/>
      <c r="L92" s="5" t="n"/>
      <c r="M92" s="10" t="n"/>
    </row>
    <row r="93">
      <c r="A93" s="5" t="n"/>
      <c r="B93" s="6" t="n"/>
      <c r="C93" s="5" t="n"/>
      <c r="D93" s="5" t="n"/>
      <c r="E93" s="7" t="n"/>
      <c r="F93" s="5" t="n"/>
      <c r="G93" s="6" t="n"/>
      <c r="H93" s="8">
        <f>IF(OR(B93="",G93=""),"",ROUND((G93-B93)*1440,0))</f>
        <v/>
      </c>
      <c r="I93" s="9">
        <f>IF(B93="","",IF(G93="","No reply",IF(H93&lt;=5,"Within 5 min",IF(H93&lt;=30,"5 to 30 min",IF(H93&lt;=120,"30 min to 2 h","Over 2 h")))))</f>
        <v/>
      </c>
      <c r="J93" s="5" t="n"/>
      <c r="K93" s="5" t="n"/>
      <c r="L93" s="5" t="n"/>
      <c r="M93" s="10" t="n"/>
    </row>
    <row r="94">
      <c r="A94" s="5" t="n"/>
      <c r="B94" s="6" t="n"/>
      <c r="C94" s="5" t="n"/>
      <c r="D94" s="5" t="n"/>
      <c r="E94" s="7" t="n"/>
      <c r="F94" s="5" t="n"/>
      <c r="G94" s="6" t="n"/>
      <c r="H94" s="8">
        <f>IF(OR(B94="",G94=""),"",ROUND((G94-B94)*1440,0))</f>
        <v/>
      </c>
      <c r="I94" s="9">
        <f>IF(B94="","",IF(G94="","No reply",IF(H94&lt;=5,"Within 5 min",IF(H94&lt;=30,"5 to 30 min",IF(H94&lt;=120,"30 min to 2 h","Over 2 h")))))</f>
        <v/>
      </c>
      <c r="J94" s="5" t="n"/>
      <c r="K94" s="5" t="n"/>
      <c r="L94" s="5" t="n"/>
      <c r="M94" s="10" t="n"/>
    </row>
    <row r="95">
      <c r="A95" s="5" t="n"/>
      <c r="B95" s="6" t="n"/>
      <c r="C95" s="5" t="n"/>
      <c r="D95" s="5" t="n"/>
      <c r="E95" s="7" t="n"/>
      <c r="F95" s="5" t="n"/>
      <c r="G95" s="6" t="n"/>
      <c r="H95" s="8">
        <f>IF(OR(B95="",G95=""),"",ROUND((G95-B95)*1440,0))</f>
        <v/>
      </c>
      <c r="I95" s="9">
        <f>IF(B95="","",IF(G95="","No reply",IF(H95&lt;=5,"Within 5 min",IF(H95&lt;=30,"5 to 30 min",IF(H95&lt;=120,"30 min to 2 h","Over 2 h")))))</f>
        <v/>
      </c>
      <c r="J95" s="5" t="n"/>
      <c r="K95" s="5" t="n"/>
      <c r="L95" s="5" t="n"/>
      <c r="M95" s="10" t="n"/>
    </row>
    <row r="96">
      <c r="A96" s="5" t="n"/>
      <c r="B96" s="6" t="n"/>
      <c r="C96" s="5" t="n"/>
      <c r="D96" s="5" t="n"/>
      <c r="E96" s="7" t="n"/>
      <c r="F96" s="5" t="n"/>
      <c r="G96" s="6" t="n"/>
      <c r="H96" s="8">
        <f>IF(OR(B96="",G96=""),"",ROUND((G96-B96)*1440,0))</f>
        <v/>
      </c>
      <c r="I96" s="9">
        <f>IF(B96="","",IF(G96="","No reply",IF(H96&lt;=5,"Within 5 min",IF(H96&lt;=30,"5 to 30 min",IF(H96&lt;=120,"30 min to 2 h","Over 2 h")))))</f>
        <v/>
      </c>
      <c r="J96" s="5" t="n"/>
      <c r="K96" s="5" t="n"/>
      <c r="L96" s="5" t="n"/>
      <c r="M96" s="10" t="n"/>
    </row>
    <row r="97">
      <c r="A97" s="5" t="n"/>
      <c r="B97" s="6" t="n"/>
      <c r="C97" s="5" t="n"/>
      <c r="D97" s="5" t="n"/>
      <c r="E97" s="7" t="n"/>
      <c r="F97" s="5" t="n"/>
      <c r="G97" s="6" t="n"/>
      <c r="H97" s="8">
        <f>IF(OR(B97="",G97=""),"",ROUND((G97-B97)*1440,0))</f>
        <v/>
      </c>
      <c r="I97" s="9">
        <f>IF(B97="","",IF(G97="","No reply",IF(H97&lt;=5,"Within 5 min",IF(H97&lt;=30,"5 to 30 min",IF(H97&lt;=120,"30 min to 2 h","Over 2 h")))))</f>
        <v/>
      </c>
      <c r="J97" s="5" t="n"/>
      <c r="K97" s="5" t="n"/>
      <c r="L97" s="5" t="n"/>
      <c r="M97" s="10" t="n"/>
    </row>
    <row r="98">
      <c r="A98" s="5" t="n"/>
      <c r="B98" s="6" t="n"/>
      <c r="C98" s="5" t="n"/>
      <c r="D98" s="5" t="n"/>
      <c r="E98" s="7" t="n"/>
      <c r="F98" s="5" t="n"/>
      <c r="G98" s="6" t="n"/>
      <c r="H98" s="8">
        <f>IF(OR(B98="",G98=""),"",ROUND((G98-B98)*1440,0))</f>
        <v/>
      </c>
      <c r="I98" s="9">
        <f>IF(B98="","",IF(G98="","No reply",IF(H98&lt;=5,"Within 5 min",IF(H98&lt;=30,"5 to 30 min",IF(H98&lt;=120,"30 min to 2 h","Over 2 h")))))</f>
        <v/>
      </c>
      <c r="J98" s="5" t="n"/>
      <c r="K98" s="5" t="n"/>
      <c r="L98" s="5" t="n"/>
      <c r="M98" s="10" t="n"/>
    </row>
    <row r="99">
      <c r="A99" s="5" t="n"/>
      <c r="B99" s="6" t="n"/>
      <c r="C99" s="5" t="n"/>
      <c r="D99" s="5" t="n"/>
      <c r="E99" s="7" t="n"/>
      <c r="F99" s="5" t="n"/>
      <c r="G99" s="6" t="n"/>
      <c r="H99" s="8">
        <f>IF(OR(B99="",G99=""),"",ROUND((G99-B99)*1440,0))</f>
        <v/>
      </c>
      <c r="I99" s="9">
        <f>IF(B99="","",IF(G99="","No reply",IF(H99&lt;=5,"Within 5 min",IF(H99&lt;=30,"5 to 30 min",IF(H99&lt;=120,"30 min to 2 h","Over 2 h")))))</f>
        <v/>
      </c>
      <c r="J99" s="5" t="n"/>
      <c r="K99" s="5" t="n"/>
      <c r="L99" s="5" t="n"/>
      <c r="M99" s="10" t="n"/>
    </row>
    <row r="100">
      <c r="A100" s="5" t="n"/>
      <c r="B100" s="6" t="n"/>
      <c r="C100" s="5" t="n"/>
      <c r="D100" s="5" t="n"/>
      <c r="E100" s="7" t="n"/>
      <c r="F100" s="5" t="n"/>
      <c r="G100" s="6" t="n"/>
      <c r="H100" s="8">
        <f>IF(OR(B100="",G100=""),"",ROUND((G100-B100)*1440,0))</f>
        <v/>
      </c>
      <c r="I100" s="9">
        <f>IF(B100="","",IF(G100="","No reply",IF(H100&lt;=5,"Within 5 min",IF(H100&lt;=30,"5 to 30 min",IF(H100&lt;=120,"30 min to 2 h","Over 2 h")))))</f>
        <v/>
      </c>
      <c r="J100" s="5" t="n"/>
      <c r="K100" s="5" t="n"/>
      <c r="L100" s="5" t="n"/>
      <c r="M100" s="10" t="n"/>
    </row>
    <row r="101">
      <c r="A101" s="5" t="n"/>
      <c r="B101" s="6" t="n"/>
      <c r="C101" s="5" t="n"/>
      <c r="D101" s="5" t="n"/>
      <c r="E101" s="7" t="n"/>
      <c r="F101" s="5" t="n"/>
      <c r="G101" s="6" t="n"/>
      <c r="H101" s="8">
        <f>IF(OR(B101="",G101=""),"",ROUND((G101-B101)*1440,0))</f>
        <v/>
      </c>
      <c r="I101" s="9">
        <f>IF(B101="","",IF(G101="","No reply",IF(H101&lt;=5,"Within 5 min",IF(H101&lt;=30,"5 to 30 min",IF(H101&lt;=120,"30 min to 2 h","Over 2 h")))))</f>
        <v/>
      </c>
      <c r="J101" s="5" t="n"/>
      <c r="K101" s="5" t="n"/>
      <c r="L101" s="5" t="n"/>
      <c r="M101" s="10" t="n"/>
    </row>
    <row r="102">
      <c r="A102" s="5" t="n"/>
      <c r="B102" s="6" t="n"/>
      <c r="C102" s="5" t="n"/>
      <c r="D102" s="5" t="n"/>
      <c r="E102" s="7" t="n"/>
      <c r="F102" s="5" t="n"/>
      <c r="G102" s="6" t="n"/>
      <c r="H102" s="8">
        <f>IF(OR(B102="",G102=""),"",ROUND((G102-B102)*1440,0))</f>
        <v/>
      </c>
      <c r="I102" s="9">
        <f>IF(B102="","",IF(G102="","No reply",IF(H102&lt;=5,"Within 5 min",IF(H102&lt;=30,"5 to 30 min",IF(H102&lt;=120,"30 min to 2 h","Over 2 h")))))</f>
        <v/>
      </c>
      <c r="J102" s="5" t="n"/>
      <c r="K102" s="5" t="n"/>
      <c r="L102" s="5" t="n"/>
      <c r="M102" s="10" t="n"/>
    </row>
    <row r="103">
      <c r="A103" s="5" t="n"/>
      <c r="B103" s="6" t="n"/>
      <c r="C103" s="5" t="n"/>
      <c r="D103" s="5" t="n"/>
      <c r="E103" s="7" t="n"/>
      <c r="F103" s="5" t="n"/>
      <c r="G103" s="6" t="n"/>
      <c r="H103" s="8">
        <f>IF(OR(B103="",G103=""),"",ROUND((G103-B103)*1440,0))</f>
        <v/>
      </c>
      <c r="I103" s="9">
        <f>IF(B103="","",IF(G103="","No reply",IF(H103&lt;=5,"Within 5 min",IF(H103&lt;=30,"5 to 30 min",IF(H103&lt;=120,"30 min to 2 h","Over 2 h")))))</f>
        <v/>
      </c>
      <c r="J103" s="5" t="n"/>
      <c r="K103" s="5" t="n"/>
      <c r="L103" s="5" t="n"/>
      <c r="M103" s="10" t="n"/>
    </row>
    <row r="104">
      <c r="A104" s="5" t="n"/>
      <c r="B104" s="6" t="n"/>
      <c r="C104" s="5" t="n"/>
      <c r="D104" s="5" t="n"/>
      <c r="E104" s="7" t="n"/>
      <c r="F104" s="5" t="n"/>
      <c r="G104" s="6" t="n"/>
      <c r="H104" s="8">
        <f>IF(OR(B104="",G104=""),"",ROUND((G104-B104)*1440,0))</f>
        <v/>
      </c>
      <c r="I104" s="9">
        <f>IF(B104="","",IF(G104="","No reply",IF(H104&lt;=5,"Within 5 min",IF(H104&lt;=30,"5 to 30 min",IF(H104&lt;=120,"30 min to 2 h","Over 2 h")))))</f>
        <v/>
      </c>
      <c r="J104" s="5" t="n"/>
      <c r="K104" s="5" t="n"/>
      <c r="L104" s="5" t="n"/>
      <c r="M104" s="10" t="n"/>
    </row>
    <row r="105">
      <c r="A105" s="5" t="n"/>
      <c r="B105" s="6" t="n"/>
      <c r="C105" s="5" t="n"/>
      <c r="D105" s="5" t="n"/>
      <c r="E105" s="7" t="n"/>
      <c r="F105" s="5" t="n"/>
      <c r="G105" s="6" t="n"/>
      <c r="H105" s="8">
        <f>IF(OR(B105="",G105=""),"",ROUND((G105-B105)*1440,0))</f>
        <v/>
      </c>
      <c r="I105" s="9">
        <f>IF(B105="","",IF(G105="","No reply",IF(H105&lt;=5,"Within 5 min",IF(H105&lt;=30,"5 to 30 min",IF(H105&lt;=120,"30 min to 2 h","Over 2 h")))))</f>
        <v/>
      </c>
      <c r="J105" s="5" t="n"/>
      <c r="K105" s="5" t="n"/>
      <c r="L105" s="5" t="n"/>
      <c r="M105" s="10" t="n"/>
    </row>
  </sheetData>
  <mergeCells count="1">
    <mergeCell ref="A2:M2"/>
  </mergeCells>
  <dataValidations count="2">
    <dataValidation sqref="J6:L105" showDropDown="0" showInputMessage="0" showErrorMessage="0" allowBlank="1" type="list">
      <formula1>"Y,N"</formula1>
    </dataValidation>
    <dataValidation sqref="C6:C105" showDropDown="0" showInputMessage="0" showErrorMessage="0" allowBlank="1" type="list">
      <formula1>"Phone,WhatsApp,Referral,Google listing,Website form,Walk-in,Other"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58" customWidth="1" min="1" max="1"/>
    <col width="12" customWidth="1" min="2" max="2"/>
    <col width="12" customWidth="1" min="3" max="3"/>
    <col width="12" customWidth="1" min="4" max="4"/>
    <col width="16" customWidth="1" min="5" max="5"/>
    <col width="13" customWidth="1" min="6" max="6"/>
    <col width="18" customWidth="1" min="7" max="7"/>
    <col width="20" customWidth="1" min="8" max="8"/>
  </cols>
  <sheetData>
    <row r="1">
      <c r="A1" s="1" t="inlineStr">
        <is>
          <t>Conversion by reply speed</t>
        </is>
      </c>
    </row>
    <row r="2" ht="48" customHeight="1">
      <c r="A2" s="3" t="inlineStr">
        <is>
          <t>Counts come from the Enquiry log. Read it after at least 30 real enquiries.</t>
        </is>
      </c>
    </row>
    <row r="4" ht="34" customHeight="1">
      <c r="A4" s="4" t="inlineStr">
        <is>
          <t>Reply speed band</t>
        </is>
      </c>
      <c r="B4" s="4" t="inlineStr">
        <is>
          <t>Enquiries</t>
        </is>
      </c>
      <c r="C4" s="4" t="inlineStr">
        <is>
          <t>Quotes sent</t>
        </is>
      </c>
      <c r="D4" s="4" t="inlineStr">
        <is>
          <t>Site visits</t>
        </is>
      </c>
      <c r="E4" s="4" t="inlineStr">
        <is>
          <t>Advances received</t>
        </is>
      </c>
      <c r="F4" s="4" t="inlineStr">
        <is>
          <t>Advance rate</t>
        </is>
      </c>
      <c r="G4" s="4" t="inlineStr">
        <is>
          <t>Booked value (INR)</t>
        </is>
      </c>
      <c r="H4" s="4" t="inlineStr">
        <is>
          <t>Average booking (INR)</t>
        </is>
      </c>
    </row>
    <row r="5">
      <c r="A5" s="11" t="inlineStr">
        <is>
          <t>Within 5 min</t>
        </is>
      </c>
      <c r="B5" s="8">
        <f>COUNTIF('Enquiry log'!$I$6:$I$105,A5)</f>
        <v/>
      </c>
      <c r="C5" s="8">
        <f>COUNTIFS('Enquiry log'!$I$6:$I$105,A5,'Enquiry log'!$J$6:$J$105,"Y")</f>
        <v/>
      </c>
      <c r="D5" s="8">
        <f>COUNTIFS('Enquiry log'!$I$6:$I$105,A5,'Enquiry log'!$K$6:$K$105,"Y")</f>
        <v/>
      </c>
      <c r="E5" s="8">
        <f>COUNTIFS('Enquiry log'!$I$6:$I$105,A5,'Enquiry log'!$L$6:$L$105,"Y")</f>
        <v/>
      </c>
      <c r="F5" s="12">
        <f>IF(B5=0,0,E5/B5)</f>
        <v/>
      </c>
      <c r="G5" s="13">
        <f>SUMIFS('Enquiry log'!$M$6:$M$105,'Enquiry log'!$I$6:$I$105,A5,'Enquiry log'!$L$6:$L$105,"Y")</f>
        <v/>
      </c>
      <c r="H5" s="13">
        <f>IF(E5=0,0,G5/E5)</f>
        <v/>
      </c>
    </row>
    <row r="6">
      <c r="A6" s="11" t="inlineStr">
        <is>
          <t>5 to 30 min</t>
        </is>
      </c>
      <c r="B6" s="8">
        <f>COUNTIF('Enquiry log'!$I$6:$I$105,A6)</f>
        <v/>
      </c>
      <c r="C6" s="8">
        <f>COUNTIFS('Enquiry log'!$I$6:$I$105,A6,'Enquiry log'!$J$6:$J$105,"Y")</f>
        <v/>
      </c>
      <c r="D6" s="8">
        <f>COUNTIFS('Enquiry log'!$I$6:$I$105,A6,'Enquiry log'!$K$6:$K$105,"Y")</f>
        <v/>
      </c>
      <c r="E6" s="8">
        <f>COUNTIFS('Enquiry log'!$I$6:$I$105,A6,'Enquiry log'!$L$6:$L$105,"Y")</f>
        <v/>
      </c>
      <c r="F6" s="12">
        <f>IF(B6=0,0,E6/B6)</f>
        <v/>
      </c>
      <c r="G6" s="13">
        <f>SUMIFS('Enquiry log'!$M$6:$M$105,'Enquiry log'!$I$6:$I$105,A6,'Enquiry log'!$L$6:$L$105,"Y")</f>
        <v/>
      </c>
      <c r="H6" s="13">
        <f>IF(E6=0,0,G6/E6)</f>
        <v/>
      </c>
    </row>
    <row r="7">
      <c r="A7" s="11" t="inlineStr">
        <is>
          <t>30 min to 2 h</t>
        </is>
      </c>
      <c r="B7" s="8">
        <f>COUNTIF('Enquiry log'!$I$6:$I$105,A7)</f>
        <v/>
      </c>
      <c r="C7" s="8">
        <f>COUNTIFS('Enquiry log'!$I$6:$I$105,A7,'Enquiry log'!$J$6:$J$105,"Y")</f>
        <v/>
      </c>
      <c r="D7" s="8">
        <f>COUNTIFS('Enquiry log'!$I$6:$I$105,A7,'Enquiry log'!$K$6:$K$105,"Y")</f>
        <v/>
      </c>
      <c r="E7" s="8">
        <f>COUNTIFS('Enquiry log'!$I$6:$I$105,A7,'Enquiry log'!$L$6:$L$105,"Y")</f>
        <v/>
      </c>
      <c r="F7" s="12">
        <f>IF(B7=0,0,E7/B7)</f>
        <v/>
      </c>
      <c r="G7" s="13">
        <f>SUMIFS('Enquiry log'!$M$6:$M$105,'Enquiry log'!$I$6:$I$105,A7,'Enquiry log'!$L$6:$L$105,"Y")</f>
        <v/>
      </c>
      <c r="H7" s="13">
        <f>IF(E7=0,0,G7/E7)</f>
        <v/>
      </c>
    </row>
    <row r="8">
      <c r="A8" s="11" t="inlineStr">
        <is>
          <t>Over 2 h</t>
        </is>
      </c>
      <c r="B8" s="8">
        <f>COUNTIF('Enquiry log'!$I$6:$I$105,A8)</f>
        <v/>
      </c>
      <c r="C8" s="8">
        <f>COUNTIFS('Enquiry log'!$I$6:$I$105,A8,'Enquiry log'!$J$6:$J$105,"Y")</f>
        <v/>
      </c>
      <c r="D8" s="8">
        <f>COUNTIFS('Enquiry log'!$I$6:$I$105,A8,'Enquiry log'!$K$6:$K$105,"Y")</f>
        <v/>
      </c>
      <c r="E8" s="8">
        <f>COUNTIFS('Enquiry log'!$I$6:$I$105,A8,'Enquiry log'!$L$6:$L$105,"Y")</f>
        <v/>
      </c>
      <c r="F8" s="12">
        <f>IF(B8=0,0,E8/B8)</f>
        <v/>
      </c>
      <c r="G8" s="13">
        <f>SUMIFS('Enquiry log'!$M$6:$M$105,'Enquiry log'!$I$6:$I$105,A8,'Enquiry log'!$L$6:$L$105,"Y")</f>
        <v/>
      </c>
      <c r="H8" s="13">
        <f>IF(E8=0,0,G8/E8)</f>
        <v/>
      </c>
    </row>
    <row r="9">
      <c r="A9" s="11" t="inlineStr">
        <is>
          <t>No reply</t>
        </is>
      </c>
      <c r="B9" s="8">
        <f>COUNTIF('Enquiry log'!$I$6:$I$105,A9)</f>
        <v/>
      </c>
      <c r="C9" s="8">
        <f>COUNTIFS('Enquiry log'!$I$6:$I$105,A9,'Enquiry log'!$J$6:$J$105,"Y")</f>
        <v/>
      </c>
      <c r="D9" s="8">
        <f>COUNTIFS('Enquiry log'!$I$6:$I$105,A9,'Enquiry log'!$K$6:$K$105,"Y")</f>
        <v/>
      </c>
      <c r="E9" s="8">
        <f>COUNTIFS('Enquiry log'!$I$6:$I$105,A9,'Enquiry log'!$L$6:$L$105,"Y")</f>
        <v/>
      </c>
      <c r="F9" s="12">
        <f>IF(B9=0,0,E9/B9)</f>
        <v/>
      </c>
      <c r="G9" s="13">
        <f>SUMIFS('Enquiry log'!$M$6:$M$105,'Enquiry log'!$I$6:$I$105,A9,'Enquiry log'!$L$6:$L$105,"Y")</f>
        <v/>
      </c>
      <c r="H9" s="13">
        <f>IF(E9=0,0,G9/E9)</f>
        <v/>
      </c>
    </row>
    <row r="10">
      <c r="A10" s="14" t="inlineStr">
        <is>
          <t>All enquiries</t>
        </is>
      </c>
      <c r="B10" s="15">
        <f>SUM(B5:B9)</f>
        <v/>
      </c>
      <c r="C10" s="15">
        <f>SUM(C5:C9)</f>
        <v/>
      </c>
      <c r="D10" s="15">
        <f>SUM(D5:D9)</f>
        <v/>
      </c>
      <c r="E10" s="15">
        <f>SUM(E5:E9)</f>
        <v/>
      </c>
      <c r="F10" s="16">
        <f>IF(B10=0,0,E10/B10)</f>
        <v/>
      </c>
      <c r="G10" s="17">
        <f>SUM(G5:G9)</f>
        <v/>
      </c>
      <c r="H10" s="17">
        <f>IF(E10=0,0,G10/E10)</f>
        <v/>
      </c>
    </row>
    <row r="13">
      <c r="A13" s="18" t="inlineStr">
        <is>
          <t>What a slow reply may be costing you (estimate from your own log)</t>
        </is>
      </c>
    </row>
    <row r="14">
      <c r="A14" t="inlineStr">
        <is>
          <t>Enquiries you get per month</t>
        </is>
      </c>
      <c r="B14" s="19" t="n">
        <v>40</v>
      </c>
      <c r="C14" t="inlineStr">
        <is>
          <t>Change to your own number</t>
        </is>
      </c>
    </row>
    <row r="15">
      <c r="A15" t="inlineStr">
        <is>
          <t>Share of them answered after 30 minutes (from log)</t>
        </is>
      </c>
      <c r="B15" s="12">
        <f>IF(B10=0,0,(B7+B8+B9)/B10)</f>
        <v/>
      </c>
    </row>
    <row r="16">
      <c r="A16" t="inlineStr">
        <is>
          <t>Advance rate, replies within 5 minutes</t>
        </is>
      </c>
      <c r="B16" s="12">
        <f>F5</f>
        <v/>
      </c>
    </row>
    <row r="17">
      <c r="A17" t="inlineStr">
        <is>
          <t>Advance rate, replies after 30 minutes</t>
        </is>
      </c>
      <c r="B17" s="12">
        <f>IF((B7+B8+B9)=0,0,(E7+E8+E9)/(B7+B8+B9))</f>
        <v/>
      </c>
    </row>
    <row r="18">
      <c r="A18" t="inlineStr">
        <is>
          <t>Share of the gap you believe is caused by reply speed itself</t>
        </is>
      </c>
      <c r="B18" s="20" t="n">
        <v>0.3</v>
      </c>
      <c r="C18" t="inlineStr">
        <is>
          <t>Warm leads reply faster too, so start low</t>
        </is>
      </c>
    </row>
    <row r="19">
      <c r="A19" t="inlineStr">
        <is>
          <t>Extra bookings a month at that share</t>
        </is>
      </c>
      <c r="B19" s="21">
        <f>MAX(0,B14*B15*(B16-B17)*B18)</f>
        <v/>
      </c>
    </row>
    <row r="20">
      <c r="A20" t="inlineStr">
        <is>
          <t>Your average booking value (INR)</t>
        </is>
      </c>
      <c r="B20" s="13">
        <f>H10</f>
        <v/>
      </c>
    </row>
    <row r="21">
      <c r="A21" t="inlineStr">
        <is>
          <t>Possible extra booked value a month (INR)</t>
        </is>
      </c>
      <c r="B21" s="17">
        <f>B19*B20</f>
        <v/>
      </c>
    </row>
    <row r="23" ht="32" customHeight="1">
      <c r="A23" s="22" t="inlineStr">
        <is>
          <t>This is an estimate from your own log, not a promise. Warmer leads may reply faster, so test a faster routine for a month before you rely on it.</t>
        </is>
      </c>
    </row>
  </sheetData>
  <mergeCells count="2">
    <mergeCell ref="A23:H23"/>
    <mergeCell ref="A2:H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22" customWidth="1" min="1" max="1"/>
    <col width="84" customWidth="1" min="2" max="2"/>
    <col width="20" customWidth="1" min="3" max="3"/>
    <col width="16" customWidth="1" min="4" max="4"/>
    <col width="30" customWidth="1" min="5" max="5"/>
  </cols>
  <sheetData>
    <row r="1">
      <c r="A1" s="1" t="inlineStr">
        <is>
          <t>A venue owner's day on a phone</t>
        </is>
      </c>
    </row>
    <row r="2" ht="48" customHeight="1">
      <c r="A2" s="3" t="inlineStr">
        <is>
          <t>Edit the tasks to suit your venue. Type Y in the Done column as you go; the completion rate updates.</t>
        </is>
      </c>
    </row>
    <row r="4" ht="34" customHeight="1">
      <c r="A4" s="4" t="inlineStr">
        <is>
          <t>Time block</t>
        </is>
      </c>
      <c r="B4" s="4" t="inlineStr">
        <is>
          <t>Task</t>
        </is>
      </c>
      <c r="C4" s="4" t="inlineStr">
        <is>
          <t>Target time (minutes)</t>
        </is>
      </c>
      <c r="D4" s="4" t="inlineStr">
        <is>
          <t>Done today (Y/N)</t>
        </is>
      </c>
      <c r="E4" s="4" t="inlineStr">
        <is>
          <t>Note</t>
        </is>
      </c>
    </row>
    <row r="5" ht="30" customHeight="1">
      <c r="A5" s="5" t="inlineStr">
        <is>
          <t>Morning, before 10</t>
        </is>
      </c>
      <c r="B5" s="23" t="inlineStr">
        <is>
          <t>Check tonight and tomorrow on the calendar; confirm each hall and slot</t>
        </is>
      </c>
      <c r="C5" s="5" t="n">
        <v>5</v>
      </c>
      <c r="D5" s="5" t="n"/>
      <c r="E5" s="5" t="n"/>
    </row>
    <row r="6" ht="30" customHeight="1">
      <c r="A6" s="5" t="inlineStr">
        <is>
          <t>Morning, before 10</t>
        </is>
      </c>
      <c r="B6" s="23" t="inlineStr">
        <is>
          <t>Reply to every enquiry that arrived overnight with a date answer</t>
        </is>
      </c>
      <c r="C6" s="5" t="n">
        <v>20</v>
      </c>
      <c r="D6" s="5" t="n"/>
      <c r="E6" s="5" t="n"/>
    </row>
    <row r="7" ht="30" customHeight="1">
      <c r="A7" s="5" t="inlineStr">
        <is>
          <t>Morning, before 10</t>
        </is>
      </c>
      <c r="B7" s="23" t="inlineStr">
        <is>
          <t>Look at tentative holds that expire today; call the client or release the date</t>
        </is>
      </c>
      <c r="C7" s="5" t="n">
        <v>10</v>
      </c>
      <c r="D7" s="5" t="n"/>
      <c r="E7" s="5" t="n"/>
    </row>
    <row r="8" ht="30" customHeight="1">
      <c r="A8" s="5" t="inlineStr">
        <is>
          <t>Morning, before 10</t>
        </is>
      </c>
      <c r="B8" s="23" t="inlineStr">
        <is>
          <t>Confirm the stewards, decorator and caterer arrival times for today's event</t>
        </is>
      </c>
      <c r="C8" s="5" t="n">
        <v>10</v>
      </c>
      <c r="D8" s="5" t="n"/>
      <c r="E8" s="5" t="n"/>
    </row>
    <row r="9" ht="30" customHeight="1">
      <c r="A9" s="5" t="inlineStr">
        <is>
          <t>Site visits</t>
        </is>
      </c>
      <c r="B9" s="23" t="inlineStr">
        <is>
          <t>Before the visit: open the client's enquiry, note the date, guest count and budget</t>
        </is>
      </c>
      <c r="C9" s="5" t="n">
        <v>3</v>
      </c>
      <c r="D9" s="5" t="n"/>
      <c r="E9" s="5" t="n"/>
    </row>
    <row r="10" ht="30" customHeight="1">
      <c r="A10" s="5" t="inlineStr">
        <is>
          <t>Site visits</t>
        </is>
      </c>
      <c r="B10" s="23" t="inlineStr">
        <is>
          <t>After the visit: send the quote from the phone before the client reaches the car park</t>
        </is>
      </c>
      <c r="C10" s="5" t="n">
        <v>15</v>
      </c>
      <c r="D10" s="5" t="n"/>
      <c r="E10" s="5" t="n"/>
    </row>
    <row r="11" ht="30" customHeight="1">
      <c r="A11" s="5" t="inlineStr">
        <is>
          <t>Site visits</t>
        </is>
      </c>
      <c r="B11" s="23" t="inlineStr">
        <is>
          <t>Note in the enquiry what the client liked and what worried them</t>
        </is>
      </c>
      <c r="C11" s="5" t="n">
        <v>3</v>
      </c>
      <c r="D11" s="5" t="n"/>
      <c r="E11" s="5" t="n"/>
    </row>
    <row r="12" ht="30" customHeight="1">
      <c r="A12" s="5" t="inlineStr">
        <is>
          <t>Afternoon</t>
        </is>
      </c>
      <c r="B12" s="23" t="inlineStr">
        <is>
          <t>Record every advance received today with mode (cash, UPI, cheque) and send the receipt</t>
        </is>
      </c>
      <c r="C12" s="5" t="n">
        <v>10</v>
      </c>
      <c r="D12" s="5" t="n"/>
      <c r="E12" s="5" t="n"/>
    </row>
    <row r="13" ht="30" customHeight="1">
      <c r="A13" s="5" t="inlineStr">
        <is>
          <t>Afternoon</t>
        </is>
      </c>
      <c r="B13" s="23" t="inlineStr">
        <is>
          <t>Follow up on quotes sent 2 days ago with one specific question</t>
        </is>
      </c>
      <c r="C13" s="5" t="n">
        <v>15</v>
      </c>
      <c r="D13" s="5" t="n"/>
      <c r="E13" s="5" t="n"/>
    </row>
    <row r="14" ht="30" customHeight="1">
      <c r="A14" s="5" t="inlineStr">
        <is>
          <t>Afternoon</t>
        </is>
      </c>
      <c r="B14" s="23" t="inlineStr">
        <is>
          <t>Check tomorrow's power, water and cleaning schedule with the manager</t>
        </is>
      </c>
      <c r="C14" s="5" t="n">
        <v>10</v>
      </c>
      <c r="D14" s="5" t="n"/>
      <c r="E14" s="5" t="n"/>
    </row>
    <row r="15" ht="30" customHeight="1">
      <c r="A15" s="5" t="inlineStr">
        <is>
          <t>Evening event</t>
        </is>
      </c>
      <c r="B15" s="23" t="inlineStr">
        <is>
          <t>Photograph the meter reading and the hall condition before the event starts</t>
        </is>
      </c>
      <c r="C15" s="5" t="n">
        <v>5</v>
      </c>
      <c r="D15" s="5" t="n"/>
      <c r="E15" s="5" t="n"/>
    </row>
    <row r="16" ht="30" customHeight="1">
      <c r="A16" s="5" t="inlineStr">
        <is>
          <t>Evening event</t>
        </is>
      </c>
      <c r="B16" s="23" t="inlineStr">
        <is>
          <t>Confirm the final guest count with the family and update the caterer</t>
        </is>
      </c>
      <c r="C16" s="5" t="n">
        <v>5</v>
      </c>
      <c r="D16" s="5" t="n"/>
      <c r="E16" s="5" t="n"/>
    </row>
    <row r="17" ht="30" customHeight="1">
      <c r="A17" s="5" t="inlineStr">
        <is>
          <t>Evening event</t>
        </is>
      </c>
      <c r="B17" s="23" t="inlineStr">
        <is>
          <t>Note any damage or extra charges while the decorator is still on site</t>
        </is>
      </c>
      <c r="C17" s="5" t="n">
        <v>5</v>
      </c>
      <c r="D17" s="5" t="n"/>
      <c r="E17" s="5" t="n"/>
    </row>
    <row r="18" ht="30" customHeight="1">
      <c r="A18" s="5" t="inlineStr">
        <is>
          <t>Night</t>
        </is>
      </c>
      <c r="B18" s="23" t="inlineStr">
        <is>
          <t>Photograph the meter reading and the hall condition after the event</t>
        </is>
      </c>
      <c r="C18" s="5" t="n">
        <v>5</v>
      </c>
      <c r="D18" s="5" t="n"/>
      <c r="E18" s="5" t="n"/>
    </row>
    <row r="19" ht="30" customHeight="1">
      <c r="A19" s="5" t="inlineStr">
        <is>
          <t>Night</t>
        </is>
      </c>
      <c r="B19" s="23" t="inlineStr">
        <is>
          <t>Record balance received or balance due for the event that just ended</t>
        </is>
      </c>
      <c r="C19" s="5" t="n">
        <v>10</v>
      </c>
      <c r="D19" s="5" t="n"/>
      <c r="E19" s="5" t="n"/>
    </row>
    <row r="20" ht="30" customHeight="1">
      <c r="A20" s="5" t="inlineStr">
        <is>
          <t>Night</t>
        </is>
      </c>
      <c r="B20" s="23" t="inlineStr">
        <is>
          <t>Look at tomorrow's calendar once more and clear anything that does not fit</t>
        </is>
      </c>
      <c r="C20" s="5" t="n">
        <v>5</v>
      </c>
      <c r="D20" s="5" t="n"/>
      <c r="E20" s="5" t="n"/>
    </row>
    <row r="43">
      <c r="A43" t="inlineStr">
        <is>
          <t>Tasks listed</t>
        </is>
      </c>
      <c r="B43" s="8">
        <f>COUNTA(B5:B40)</f>
        <v/>
      </c>
    </row>
    <row r="44">
      <c r="A44" t="inlineStr">
        <is>
          <t>Marked done</t>
        </is>
      </c>
      <c r="B44" s="8">
        <f>COUNTIF(D5:D40,"Y")</f>
        <v/>
      </c>
    </row>
    <row r="45">
      <c r="A45" t="inlineStr">
        <is>
          <t>Completion</t>
        </is>
      </c>
      <c r="B45" s="16">
        <f>IF(B43=0,0,B44/B43)</f>
        <v/>
      </c>
    </row>
    <row r="46">
      <c r="A46" t="inlineStr">
        <is>
          <t>Minutes planned for the day</t>
        </is>
      </c>
      <c r="B46" s="8">
        <f>SUM(C5:C40)</f>
        <v/>
      </c>
    </row>
  </sheetData>
  <mergeCells count="1">
    <mergeCell ref="A2:E2"/>
  </mergeCells>
  <dataValidations count="1">
    <dataValidation sqref="D5:D40"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2026-09-24T20:10:49Z</dcterms:created>
  <dcterms:modified xmlns:dcterms="http://purl.org/dc/terms/" xmlns:xsi="http://www.w3.org/2001/XMLSchema-instance" xsi:type="dcterms:W3CDTF">2026-09-24T20:10:49Z</dcterms:modified>
</cp:coreProperties>
</file>