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nt Bill" sheetId="1" state="visible" r:id="rId1"/>
    <sheet xmlns:r="http://schemas.openxmlformats.org/officeDocument/2006/relationships" name="Return Challan" sheetId="2" state="visible" r:id="rId2"/>
    <sheet xmlns:r="http://schemas.openxmlformats.org/officeDocument/2006/relationships" name="Read Me" sheetId="3" state="visible" r:id="rId3"/>
  </sheets>
  <definedNames>
    <definedName name="_xlnm.Print_Area" localSheetId="0">'Tent Bill'!$A$1:$G$45</definedName>
  </definedNames>
  <calcPr calcId="124519" fullCalcOnLoad="1"/>
</workbook>
</file>

<file path=xl/styles.xml><?xml version="1.0" encoding="utf-8"?>
<styleSheet xmlns="http://schemas.openxmlformats.org/spreadsheetml/2006/main">
  <numFmts count="4">
    <numFmt numFmtId="164" formatCode="yyyy-mm-dd"/>
    <numFmt numFmtId="165" formatCode="DD-MMM-YYYY"/>
    <numFmt numFmtId="166" formatCode="&quot;₹&quot;#,##0.00;-&quot;₹&quot;#,##0.00;;@"/>
    <numFmt numFmtId="167" formatCode="&quot;₹&quot;#,##0.00"/>
  </numFmts>
  <fonts count="10">
    <font>
      <name val="Calibri"/>
      <family val="2"/>
      <color theme="1"/>
      <sz val="11"/>
      <scheme val="minor"/>
    </font>
    <font>
      <name val="Calibri"/>
      <b val="1"/>
      <color rgb="00FFFFFF"/>
      <sz val="15"/>
    </font>
    <font>
      <i val="1"/>
      <color rgb="005B6479"/>
      <sz val="10"/>
    </font>
    <font>
      <name val="Calibri"/>
      <b val="1"/>
      <sz val="11"/>
    </font>
    <font>
      <name val="Calibri"/>
      <sz val="11"/>
    </font>
    <font>
      <name val="Calibri"/>
      <b val="1"/>
      <color rgb="00FFFFFF"/>
      <sz val="11"/>
    </font>
    <font>
      <color rgb="005B6479"/>
      <sz val="9"/>
    </font>
    <font>
      <b val="1"/>
      <color rgb="00FFFFFF"/>
      <sz val="14"/>
    </font>
    <font>
      <b val="1"/>
      <sz val="13"/>
    </font>
    <font>
      <sz val="11"/>
    </font>
  </fonts>
  <fills count="5">
    <fill>
      <patternFill/>
    </fill>
    <fill>
      <patternFill patternType="gray125"/>
    </fill>
    <fill>
      <patternFill patternType="solid">
        <fgColor rgb="001E2A5A"/>
      </patternFill>
    </fill>
    <fill>
      <patternFill patternType="solid">
        <fgColor rgb="00FFF2CC"/>
      </patternFill>
    </fill>
    <fill>
      <patternFill patternType="solid">
        <fgColor rgb="00EEF2FF"/>
      </patternFill>
    </fill>
  </fills>
  <borders count="2">
    <border>
      <left/>
      <right/>
      <top/>
      <bottom/>
      <diagonal/>
    </border>
    <border>
      <left style="thin">
        <color rgb="00B8C0D9"/>
      </left>
      <right style="thin">
        <color rgb="00B8C0D9"/>
      </right>
      <top style="thin">
        <color rgb="00B8C0D9"/>
      </top>
      <bottom style="thin">
        <color rgb="00B8C0D9"/>
      </bottom>
    </border>
  </borders>
  <cellStyleXfs count="1">
    <xf numFmtId="0" fontId="0" fillId="0" borderId="0"/>
  </cellStyleXfs>
  <cellXfs count="27">
    <xf numFmtId="0" fontId="0" fillId="0" borderId="0" pivotButton="0" quotePrefix="0" xfId="0"/>
    <xf numFmtId="0" fontId="1" fillId="2" borderId="0" applyAlignment="1" pivotButton="0" quotePrefix="0" xfId="0">
      <alignment horizontal="center" vertical="center"/>
    </xf>
    <xf numFmtId="0" fontId="2" fillId="0" borderId="0" pivotButton="0" quotePrefix="0" xfId="0"/>
    <xf numFmtId="0" fontId="3" fillId="0" borderId="0" pivotButton="0" quotePrefix="0" xfId="0"/>
    <xf numFmtId="0" fontId="4" fillId="3" borderId="1" pivotButton="0" quotePrefix="0" xfId="0"/>
    <xf numFmtId="165" fontId="4" fillId="3" borderId="1" pivotButton="0" quotePrefix="0" xfId="0"/>
    <xf numFmtId="0" fontId="0" fillId="4" borderId="1" pivotButton="0" quotePrefix="0" xfId="0"/>
    <xf numFmtId="9" fontId="4" fillId="3" borderId="1" pivotButton="0" quotePrefix="0" xfId="0"/>
    <xf numFmtId="0" fontId="5" fillId="2" borderId="1" applyAlignment="1" pivotButton="0" quotePrefix="0" xfId="0">
      <alignment horizontal="center" vertical="center" wrapText="1"/>
    </xf>
    <xf numFmtId="0" fontId="0" fillId="0" borderId="1" applyAlignment="1" pivotButton="0" quotePrefix="0" xfId="0">
      <alignment horizontal="center"/>
    </xf>
    <xf numFmtId="0" fontId="0" fillId="3" borderId="1" pivotButton="0" quotePrefix="0" xfId="0"/>
    <xf numFmtId="3" fontId="0" fillId="3" borderId="1" pivotButton="0" quotePrefix="0" xfId="0"/>
    <xf numFmtId="166" fontId="0" fillId="3" borderId="1" pivotButton="0" quotePrefix="0" xfId="0"/>
    <xf numFmtId="166" fontId="0" fillId="0" borderId="1" pivotButton="0" quotePrefix="0" xfId="0"/>
    <xf numFmtId="0" fontId="3" fillId="0" borderId="0" applyAlignment="1" pivotButton="0" quotePrefix="0" xfId="0">
      <alignment horizontal="right"/>
    </xf>
    <xf numFmtId="167" fontId="0" fillId="4" borderId="1" pivotButton="0" quotePrefix="0" xfId="0"/>
    <xf numFmtId="0" fontId="4" fillId="0" borderId="0" applyAlignment="1" pivotButton="0" quotePrefix="0" xfId="0">
      <alignment horizontal="right"/>
    </xf>
    <xf numFmtId="167" fontId="0" fillId="3" borderId="1" pivotButton="0" quotePrefix="0" xfId="0"/>
    <xf numFmtId="167" fontId="3" fillId="4" borderId="1" pivotButton="0" quotePrefix="0" xfId="0"/>
    <xf numFmtId="167" fontId="4" fillId="3" borderId="1" pivotButton="0" quotePrefix="0" xfId="0"/>
    <xf numFmtId="0" fontId="6" fillId="0" borderId="0" applyAlignment="1" pivotButton="0" quotePrefix="0" xfId="0">
      <alignment vertical="top" wrapText="1"/>
    </xf>
    <xf numFmtId="0" fontId="7" fillId="2" borderId="0" applyAlignment="1" pivotButton="0" quotePrefix="0" xfId="0">
      <alignment horizontal="center" vertical="center"/>
    </xf>
    <xf numFmtId="9" fontId="0" fillId="3" borderId="1" pivotButton="0" quotePrefix="0" xfId="0"/>
    <xf numFmtId="0" fontId="0" fillId="0" borderId="1" pivotButton="0" quotePrefix="0" xfId="0"/>
    <xf numFmtId="3" fontId="0" fillId="0" borderId="1" pivotButton="0" quotePrefix="0" xfId="0"/>
    <xf numFmtId="0" fontId="8" fillId="0" borderId="0" applyAlignment="1" pivotButton="0" quotePrefix="0" xfId="0">
      <alignment vertical="top" wrapText="1"/>
    </xf>
    <xf numFmtId="0" fontId="9"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45"/>
  <sheetViews>
    <sheetView workbookViewId="0">
      <selection activeCell="A1" sqref="A1"/>
    </sheetView>
  </sheetViews>
  <sheetFormatPr baseColWidth="8" defaultRowHeight="15"/>
  <cols>
    <col width="7" customWidth="1" min="1" max="1"/>
    <col width="46" customWidth="1" min="2" max="2"/>
    <col width="11" customWidth="1" min="3" max="3"/>
    <col width="9" customWidth="1" min="4" max="4"/>
    <col width="8" customWidth="1" min="5" max="5"/>
    <col width="22" customWidth="1" min="6" max="6"/>
    <col width="18" customWidth="1" min="7" max="7"/>
  </cols>
  <sheetData>
    <row r="1" ht="30" customHeight="1">
      <c r="A1" s="1" t="inlineStr">
        <is>
          <t>TENT HOUSE BILL / TAX INVOICE  |  टेंट हाउस बिल</t>
        </is>
      </c>
    </row>
    <row r="2">
      <c r="A2" s="2" t="inlineStr">
        <is>
          <t>Sample data is filled in so you can see the formulas work. Overwrite every yellow cell with your own details.</t>
        </is>
      </c>
    </row>
    <row r="3">
      <c r="A3" s="3" t="inlineStr">
        <is>
          <t>Business</t>
        </is>
      </c>
      <c r="B3" s="4" t="inlineStr">
        <is>
          <t>Your Tent House Name</t>
        </is>
      </c>
      <c r="E3" s="3" t="inlineStr">
        <is>
          <t>Bill No.</t>
        </is>
      </c>
      <c r="F3" s="4" t="inlineStr">
        <is>
          <t>TH/2627/0148</t>
        </is>
      </c>
    </row>
    <row r="4">
      <c r="A4" s="3" t="inlineStr">
        <is>
          <t>GSTIN</t>
        </is>
      </c>
      <c r="B4" s="4" t="inlineStr">
        <is>
          <t>22AAAAA0000A1Z5</t>
        </is>
      </c>
      <c r="E4" s="3" t="inlineStr">
        <is>
          <t>Bill date</t>
        </is>
      </c>
      <c r="F4" s="5" t="n">
        <v>46353</v>
      </c>
    </row>
    <row r="5">
      <c r="A5" s="3" t="inlineStr">
        <is>
          <t>Address</t>
        </is>
      </c>
      <c r="B5" s="4" t="inlineStr">
        <is>
          <t>Shop no., area, city, PIN</t>
        </is>
      </c>
      <c r="E5" s="3" t="inlineStr">
        <is>
          <t>Supply type</t>
        </is>
      </c>
      <c r="F5" s="4" t="inlineStr">
        <is>
          <t>Intra-state</t>
        </is>
      </c>
    </row>
    <row r="7">
      <c r="A7" s="3" t="inlineStr">
        <is>
          <t>Billed to</t>
        </is>
      </c>
      <c r="B7" s="4" t="inlineStr">
        <is>
          <t>Client / company name</t>
        </is>
      </c>
      <c r="E7" s="3" t="inlineStr">
        <is>
          <t>Client GSTIN</t>
        </is>
      </c>
      <c r="F7" s="4" t="inlineStr"/>
    </row>
    <row r="8">
      <c r="A8" s="3" t="inlineStr">
        <is>
          <t>Event</t>
        </is>
      </c>
      <c r="B8" s="4" t="inlineStr">
        <is>
          <t>Wedding reception, 500 guests</t>
        </is>
      </c>
      <c r="E8" s="3" t="inlineStr">
        <is>
          <t>Venue</t>
        </is>
      </c>
      <c r="F8" s="4" t="inlineStr">
        <is>
          <t>Lawn, city</t>
        </is>
      </c>
    </row>
    <row r="9">
      <c r="A9" s="3" t="inlineStr">
        <is>
          <t>Load-in date</t>
        </is>
      </c>
      <c r="B9" s="5" t="n">
        <v>46350</v>
      </c>
      <c r="E9" s="3" t="inlineStr">
        <is>
          <t>Load-out date</t>
        </is>
      </c>
      <c r="F9" s="5" t="n">
        <v>46351</v>
      </c>
    </row>
    <row r="10">
      <c r="A10" s="3" t="inlineStr">
        <is>
          <t>Rental days</t>
        </is>
      </c>
      <c r="B10" s="6">
        <f>F9-B9+1</f>
        <v/>
      </c>
      <c r="E10" s="3" t="inlineStr">
        <is>
          <t>GST rate</t>
        </is>
      </c>
      <c r="F10" s="7" t="n">
        <v>0.18</v>
      </c>
    </row>
    <row r="12" ht="32" customHeight="1">
      <c r="A12" s="8" t="inlineStr">
        <is>
          <t>S.No</t>
        </is>
      </c>
      <c r="B12" s="8" t="inlineStr">
        <is>
          <t>Item  |  विवरण</t>
        </is>
      </c>
      <c r="C12" s="8" t="inlineStr">
        <is>
          <t>SAC</t>
        </is>
      </c>
      <c r="D12" s="8" t="inlineStr">
        <is>
          <t>Qty</t>
        </is>
      </c>
      <c r="E12" s="8" t="inlineStr">
        <is>
          <t>Days</t>
        </is>
      </c>
      <c r="F12" s="8" t="inlineStr">
        <is>
          <t>Rate (₹ per unit per day)</t>
        </is>
      </c>
      <c r="G12" s="8" t="inlineStr">
        <is>
          <t>Amount (₹)</t>
        </is>
      </c>
    </row>
    <row r="13">
      <c r="A13" s="9" t="n">
        <v>1</v>
      </c>
      <c r="B13" s="10" t="inlineStr">
        <is>
          <t>Waterproof German hanger pandal, 60 x 100 ft</t>
        </is>
      </c>
      <c r="C13" s="10" t="inlineStr">
        <is>
          <t>997354</t>
        </is>
      </c>
      <c r="D13" s="11" t="n">
        <v>1</v>
      </c>
      <c r="E13" s="10" t="n">
        <v>2</v>
      </c>
      <c r="F13" s="12" t="n">
        <v>18000</v>
      </c>
      <c r="G13" s="13">
        <f>IF(OR(D13="",F13=""),0,D13*IF(E13="",1,E13)*F13)</f>
        <v/>
      </c>
    </row>
    <row r="14">
      <c r="A14" s="9" t="n">
        <v>2</v>
      </c>
      <c r="B14" s="10" t="inlineStr">
        <is>
          <t>Cushioned banquet chairs</t>
        </is>
      </c>
      <c r="C14" s="10" t="inlineStr">
        <is>
          <t>997354</t>
        </is>
      </c>
      <c r="D14" s="11" t="n">
        <v>500</v>
      </c>
      <c r="E14" s="10" t="n">
        <v>2</v>
      </c>
      <c r="F14" s="12" t="n">
        <v>6</v>
      </c>
      <c r="G14" s="13">
        <f>IF(OR(D14="",F14=""),0,D14*IF(E14="",1,E14)*F14)</f>
        <v/>
      </c>
    </row>
    <row r="15">
      <c r="A15" s="9" t="n">
        <v>3</v>
      </c>
      <c r="B15" s="10" t="inlineStr">
        <is>
          <t>Round dining tables, 10-seater, with cloth</t>
        </is>
      </c>
      <c r="C15" s="10" t="inlineStr">
        <is>
          <t>997354</t>
        </is>
      </c>
      <c r="D15" s="11" t="n">
        <v>50</v>
      </c>
      <c r="E15" s="10" t="n">
        <v>2</v>
      </c>
      <c r="F15" s="12" t="n">
        <v>120</v>
      </c>
      <c r="G15" s="13">
        <f>IF(OR(D15="",F15=""),0,D15*IF(E15="",1,E15)*F15)</f>
        <v/>
      </c>
    </row>
    <row r="16">
      <c r="A16" s="9" t="n">
        <v>4</v>
      </c>
      <c r="B16" s="10" t="inlineStr">
        <is>
          <t>Carpet flooring (per sq ft, per event)</t>
        </is>
      </c>
      <c r="C16" s="10" t="inlineStr">
        <is>
          <t>997354</t>
        </is>
      </c>
      <c r="D16" s="11" t="n">
        <v>6000</v>
      </c>
      <c r="E16" s="10" t="n">
        <v>1</v>
      </c>
      <c r="F16" s="12" t="n">
        <v>2</v>
      </c>
      <c r="G16" s="13">
        <f>IF(OR(D16="",F16=""),0,D16*IF(E16="",1,E16)*F16)</f>
        <v/>
      </c>
    </row>
    <row r="17">
      <c r="A17" s="9" t="n">
        <v>5</v>
      </c>
      <c r="B17" s="10" t="inlineStr">
        <is>
          <t>Stage platform 24 x 16 ft with skirting (per event)</t>
        </is>
      </c>
      <c r="C17" s="10" t="inlineStr">
        <is>
          <t>997354</t>
        </is>
      </c>
      <c r="D17" s="11" t="n">
        <v>1</v>
      </c>
      <c r="E17" s="10" t="n">
        <v>1</v>
      </c>
      <c r="F17" s="12" t="n">
        <v>15000</v>
      </c>
      <c r="G17" s="13">
        <f>IF(OR(D17="",F17=""),0,D17*IF(E17="",1,E17)*F17)</f>
        <v/>
      </c>
    </row>
    <row r="18">
      <c r="A18" s="9" t="n">
        <v>6</v>
      </c>
      <c r="B18" s="10" t="inlineStr">
        <is>
          <t>Truss and par-can lighting set</t>
        </is>
      </c>
      <c r="C18" s="10" t="inlineStr">
        <is>
          <t>997354</t>
        </is>
      </c>
      <c r="D18" s="11" t="n">
        <v>1</v>
      </c>
      <c r="E18" s="10" t="n">
        <v>2</v>
      </c>
      <c r="F18" s="12" t="n">
        <v>4500</v>
      </c>
      <c r="G18" s="13">
        <f>IF(OR(D18="",F18=""),0,D18*IF(E18="",1,E18)*F18)</f>
        <v/>
      </c>
    </row>
    <row r="19">
      <c r="A19" s="9" t="n">
        <v>7</v>
      </c>
      <c r="B19" s="10" t="inlineStr">
        <is>
          <t>Labour: fitting and dismantling (men)</t>
        </is>
      </c>
      <c r="C19" s="10" t="inlineStr">
        <is>
          <t>—</t>
        </is>
      </c>
      <c r="D19" s="11" t="n">
        <v>14</v>
      </c>
      <c r="E19" s="10" t="n">
        <v>1</v>
      </c>
      <c r="F19" s="12" t="n">
        <v>700</v>
      </c>
      <c r="G19" s="13">
        <f>IF(OR(D19="",F19=""),0,D19*IF(E19="",1,E19)*F19)</f>
        <v/>
      </c>
    </row>
    <row r="20">
      <c r="A20" s="9" t="n">
        <v>8</v>
      </c>
      <c r="B20" s="10" t="inlineStr">
        <is>
          <t>Transport (truck trips)</t>
        </is>
      </c>
      <c r="C20" s="10" t="inlineStr">
        <is>
          <t>—</t>
        </is>
      </c>
      <c r="D20" s="11" t="n">
        <v>2</v>
      </c>
      <c r="E20" s="10" t="n">
        <v>1</v>
      </c>
      <c r="F20" s="12" t="n">
        <v>3000</v>
      </c>
      <c r="G20" s="13">
        <f>IF(OR(D20="",F20=""),0,D20*IF(E20="",1,E20)*F20)</f>
        <v/>
      </c>
    </row>
    <row r="21">
      <c r="A21" s="9" t="n">
        <v>9</v>
      </c>
      <c r="B21" s="10" t="inlineStr">
        <is>
          <t>Generator 62.5 kVA with diesel</t>
        </is>
      </c>
      <c r="C21" s="10" t="inlineStr">
        <is>
          <t>997354</t>
        </is>
      </c>
      <c r="D21" s="11" t="n">
        <v>1</v>
      </c>
      <c r="E21" s="10" t="n">
        <v>2</v>
      </c>
      <c r="F21" s="12" t="n">
        <v>5500</v>
      </c>
      <c r="G21" s="13">
        <f>IF(OR(D21="",F21=""),0,D21*IF(E21="",1,E21)*F21)</f>
        <v/>
      </c>
    </row>
    <row r="22">
      <c r="A22" s="9" t="n">
        <v>10</v>
      </c>
      <c r="B22" s="10" t="n"/>
      <c r="C22" s="10" t="n"/>
      <c r="D22" s="11" t="n"/>
      <c r="E22" s="10" t="n"/>
      <c r="F22" s="12" t="n"/>
      <c r="G22" s="13">
        <f>IF(OR(D22="",F22=""),0,D22*IF(E22="",1,E22)*F22)</f>
        <v/>
      </c>
    </row>
    <row r="23">
      <c r="A23" s="9" t="n">
        <v>11</v>
      </c>
      <c r="B23" s="10" t="n"/>
      <c r="C23" s="10" t="n"/>
      <c r="D23" s="11" t="n"/>
      <c r="E23" s="10" t="n"/>
      <c r="F23" s="12" t="n"/>
      <c r="G23" s="13">
        <f>IF(OR(D23="",F23=""),0,D23*IF(E23="",1,E23)*F23)</f>
        <v/>
      </c>
    </row>
    <row r="24">
      <c r="A24" s="9" t="n">
        <v>12</v>
      </c>
      <c r="B24" s="10" t="n"/>
      <c r="C24" s="10" t="n"/>
      <c r="D24" s="11" t="n"/>
      <c r="E24" s="10" t="n"/>
      <c r="F24" s="12" t="n"/>
      <c r="G24" s="13">
        <f>IF(OR(D24="",F24=""),0,D24*IF(E24="",1,E24)*F24)</f>
        <v/>
      </c>
    </row>
    <row r="25">
      <c r="A25" s="9" t="n">
        <v>13</v>
      </c>
      <c r="B25" s="10" t="n"/>
      <c r="C25" s="10" t="n"/>
      <c r="D25" s="11" t="n"/>
      <c r="E25" s="10" t="n"/>
      <c r="F25" s="12" t="n"/>
      <c r="G25" s="13">
        <f>IF(OR(D25="",F25=""),0,D25*IF(E25="",1,E25)*F25)</f>
        <v/>
      </c>
    </row>
    <row r="26">
      <c r="A26" s="9" t="n">
        <v>14</v>
      </c>
      <c r="B26" s="10" t="n"/>
      <c r="C26" s="10" t="n"/>
      <c r="D26" s="11" t="n"/>
      <c r="E26" s="10" t="n"/>
      <c r="F26" s="12" t="n"/>
      <c r="G26" s="13">
        <f>IF(OR(D26="",F26=""),0,D26*IF(E26="",1,E26)*F26)</f>
        <v/>
      </c>
    </row>
    <row r="27">
      <c r="A27" s="9" t="n">
        <v>15</v>
      </c>
      <c r="B27" s="10" t="n"/>
      <c r="C27" s="10" t="n"/>
      <c r="D27" s="11" t="n"/>
      <c r="E27" s="10" t="n"/>
      <c r="F27" s="12" t="n"/>
      <c r="G27" s="13">
        <f>IF(OR(D27="",F27=""),0,D27*IF(E27="",1,E27)*F27)</f>
        <v/>
      </c>
    </row>
    <row r="29">
      <c r="A29" s="14" t="inlineStr">
        <is>
          <t>Subtotal</t>
        </is>
      </c>
      <c r="G29" s="15">
        <f>SUM(G13:G27)</f>
        <v/>
      </c>
    </row>
    <row r="30">
      <c r="A30" s="16" t="inlineStr">
        <is>
          <t>Less: discount (₹)</t>
        </is>
      </c>
      <c r="G30" s="17" t="n">
        <v>3800</v>
      </c>
    </row>
    <row r="31">
      <c r="A31" s="14" t="inlineStr">
        <is>
          <t>Taxable value</t>
        </is>
      </c>
      <c r="G31" s="15">
        <f>G29-G30</f>
        <v/>
      </c>
    </row>
    <row r="32">
      <c r="A32" s="16" t="inlineStr">
        <is>
          <t>CGST (half of GST rate, intra-state)</t>
        </is>
      </c>
      <c r="G32" s="15">
        <f>IF($F$5="Intra-state",G31*$F$10/2,0)</f>
        <v/>
      </c>
    </row>
    <row r="33">
      <c r="A33" s="16" t="inlineStr">
        <is>
          <t>SGST (half of GST rate, intra-state)</t>
        </is>
      </c>
      <c r="G33" s="15">
        <f>IF($F$5="Intra-state",G31*$F$10/2,0)</f>
        <v/>
      </c>
    </row>
    <row r="34">
      <c r="A34" s="16" t="inlineStr">
        <is>
          <t>IGST (full GST rate, inter-state)</t>
        </is>
      </c>
      <c r="G34" s="15">
        <f>IF($F$5="Inter-state",G31*$F$10,0)</f>
        <v/>
      </c>
    </row>
    <row r="35">
      <c r="A35" s="16" t="inlineStr">
        <is>
          <t>Total before rounding</t>
        </is>
      </c>
      <c r="G35" s="15">
        <f>G31+G32+G33+G34</f>
        <v/>
      </c>
    </row>
    <row r="36">
      <c r="A36" s="16" t="inlineStr">
        <is>
          <t>Round off</t>
        </is>
      </c>
      <c r="G36" s="15">
        <f>ROUND(G35,0)-G35</f>
        <v/>
      </c>
    </row>
    <row r="37">
      <c r="A37" s="14" t="inlineStr">
        <is>
          <t>INVOICE TOTAL</t>
        </is>
      </c>
      <c r="G37" s="18">
        <f>G35+G36</f>
        <v/>
      </c>
    </row>
    <row r="38">
      <c r="A38" s="16" t="inlineStr">
        <is>
          <t>Less: advance received (₹)</t>
        </is>
      </c>
      <c r="G38" s="17" t="n">
        <v>50000</v>
      </c>
    </row>
    <row r="39">
      <c r="A39" s="14" t="inlineStr">
        <is>
          <t>BALANCE DUE</t>
        </is>
      </c>
      <c r="G39" s="18">
        <f>G37-G38</f>
        <v/>
      </c>
    </row>
    <row r="41">
      <c r="A41" s="14" t="inlineStr">
        <is>
          <t>Refundable security deposit collected (kept OFF the invoice value above)</t>
        </is>
      </c>
      <c r="G41" s="19" t="n">
        <v>25000</v>
      </c>
    </row>
    <row r="43">
      <c r="A43" s="20" t="inlineStr">
        <is>
          <t>Notes: Bill number can be up to 16 characters (letters, numbers, / and -). Issue the invoice within 30 days of the service. Item quantities and rates are sample values. Classify each line with the SAC that applies to your business (the sample leaves labour and transport unclassified) and confirm deposit treatment with your CA. Return the items against the Return Challan sheet.</t>
        </is>
      </c>
    </row>
    <row r="44"/>
    <row r="45"/>
  </sheetData>
  <mergeCells count="29">
    <mergeCell ref="A41:F41"/>
    <mergeCell ref="F4:G4"/>
    <mergeCell ref="B7:C7"/>
    <mergeCell ref="F10:G10"/>
    <mergeCell ref="B3:C3"/>
    <mergeCell ref="A37:F37"/>
    <mergeCell ref="F7:G7"/>
    <mergeCell ref="F3:G3"/>
    <mergeCell ref="A33:F33"/>
    <mergeCell ref="F5:G5"/>
    <mergeCell ref="A32:F32"/>
    <mergeCell ref="A43:G45"/>
    <mergeCell ref="A35:F35"/>
    <mergeCell ref="B8:C8"/>
    <mergeCell ref="A29:F29"/>
    <mergeCell ref="F8:G8"/>
    <mergeCell ref="A38:F38"/>
    <mergeCell ref="A1:G1"/>
    <mergeCell ref="B10:C10"/>
    <mergeCell ref="A31:F31"/>
    <mergeCell ref="A34:F34"/>
    <mergeCell ref="B9:C9"/>
    <mergeCell ref="A30:F30"/>
    <mergeCell ref="A39:F39"/>
    <mergeCell ref="F9:G9"/>
    <mergeCell ref="A36:F36"/>
    <mergeCell ref="B5:C5"/>
    <mergeCell ref="A2:G2"/>
    <mergeCell ref="B4:C4"/>
  </mergeCells>
  <dataValidations count="1">
    <dataValidation sqref="F5" showDropDown="0" showInputMessage="0" showErrorMessage="0" allowBlank="0" type="list">
      <formula1>"Intra-state,Inter-state"</formula1>
    </dataValidation>
  </dataValidation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H27"/>
  <sheetViews>
    <sheetView workbookViewId="0">
      <pane ySplit="5" topLeftCell="A6" activePane="bottomLeft" state="frozen"/>
      <selection pane="bottomLeft" activeCell="A1" sqref="A1"/>
    </sheetView>
  </sheetViews>
  <sheetFormatPr baseColWidth="8" defaultRowHeight="15"/>
  <cols>
    <col width="44" customWidth="1" min="1" max="1"/>
    <col width="12" customWidth="1" min="2" max="2"/>
    <col width="10" customWidth="1" min="3" max="3"/>
    <col width="11" customWidth="1" min="4" max="4"/>
    <col width="12" customWidth="1" min="5" max="5"/>
    <col width="10" customWidth="1" min="6" max="6"/>
    <col width="16" customWidth="1" min="7" max="7"/>
    <col width="16" customWidth="1" min="8" max="8"/>
  </cols>
  <sheetData>
    <row r="1" ht="28" customHeight="1">
      <c r="A1" s="21" t="inlineStr">
        <is>
          <t>RETURN CHALLAN &amp; SHORTAGE STATEMENT  |  माल वापसी</t>
        </is>
      </c>
    </row>
    <row r="2">
      <c r="A2" s="2" t="inlineStr">
        <is>
          <t>Items and issued quantities pull from the Tent Bill sheet. Fill the yellow cells at load-out and get the client to sign.</t>
        </is>
      </c>
    </row>
    <row r="3">
      <c r="A3" s="3" t="inlineStr">
        <is>
          <t>Damaged item charge (% of replacement value)</t>
        </is>
      </c>
      <c r="C3" s="22" t="n">
        <v>0.5</v>
      </c>
    </row>
    <row r="5" ht="46" customHeight="1">
      <c r="A5" s="8" t="inlineStr">
        <is>
          <t>Item</t>
        </is>
      </c>
      <c r="B5" s="8" t="inlineStr">
        <is>
          <t>Returnable? (Y/N)</t>
        </is>
      </c>
      <c r="C5" s="8" t="inlineStr">
        <is>
          <t>Issued</t>
        </is>
      </c>
      <c r="D5" s="8" t="inlineStr">
        <is>
          <t>Returned OK</t>
        </is>
      </c>
      <c r="E5" s="8" t="inlineStr">
        <is>
          <t>Returned damaged</t>
        </is>
      </c>
      <c r="F5" s="8" t="inlineStr">
        <is>
          <t>Short</t>
        </is>
      </c>
      <c r="G5" s="8" t="inlineStr">
        <is>
          <t>Replacement value per unit (₹)</t>
        </is>
      </c>
      <c r="H5" s="8" t="inlineStr">
        <is>
          <t>Charge (₹)</t>
        </is>
      </c>
    </row>
    <row r="6">
      <c r="A6" s="23">
        <f>IF('Tent Bill'!B13="","",'Tent Bill'!B13)</f>
        <v/>
      </c>
      <c r="B6" s="10" t="inlineStr">
        <is>
          <t>Y</t>
        </is>
      </c>
      <c r="C6" s="24">
        <f>IF('Tent Bill'!D13="","",'Tent Bill'!D13)</f>
        <v/>
      </c>
      <c r="D6" s="10" t="n">
        <v>1</v>
      </c>
      <c r="E6" s="10" t="n">
        <v>0</v>
      </c>
      <c r="F6" s="23">
        <f>IF(OR(A6="",B6&lt;&gt;"Y"),0,MAX(C6-N(D6)-N(E6),0))</f>
        <v/>
      </c>
      <c r="G6" s="17" t="n"/>
      <c r="H6" s="13">
        <f>F6*N(G6)+N(E6)*N(G6)*$C$3</f>
        <v/>
      </c>
    </row>
    <row r="7">
      <c r="A7" s="23">
        <f>IF('Tent Bill'!B14="","",'Tent Bill'!B14)</f>
        <v/>
      </c>
      <c r="B7" s="10" t="inlineStr">
        <is>
          <t>Y</t>
        </is>
      </c>
      <c r="C7" s="24">
        <f>IF('Tent Bill'!D14="","",'Tent Bill'!D14)</f>
        <v/>
      </c>
      <c r="D7" s="10" t="n">
        <v>468</v>
      </c>
      <c r="E7" s="10" t="n">
        <v>0</v>
      </c>
      <c r="F7" s="23">
        <f>IF(OR(A7="",B7&lt;&gt;"Y"),0,MAX(C7-N(D7)-N(E7),0))</f>
        <v/>
      </c>
      <c r="G7" s="17" t="n">
        <v>850</v>
      </c>
      <c r="H7" s="13">
        <f>F7*N(G7)+N(E7)*N(G7)*$C$3</f>
        <v/>
      </c>
    </row>
    <row r="8">
      <c r="A8" s="23">
        <f>IF('Tent Bill'!B15="","",'Tent Bill'!B15)</f>
        <v/>
      </c>
      <c r="B8" s="10" t="inlineStr">
        <is>
          <t>Y</t>
        </is>
      </c>
      <c r="C8" s="24">
        <f>IF('Tent Bill'!D15="","",'Tent Bill'!D15)</f>
        <v/>
      </c>
      <c r="D8" s="10" t="n">
        <v>50</v>
      </c>
      <c r="E8" s="10" t="n">
        <v>0</v>
      </c>
      <c r="F8" s="23">
        <f>IF(OR(A8="",B8&lt;&gt;"Y"),0,MAX(C8-N(D8)-N(E8),0))</f>
        <v/>
      </c>
      <c r="G8" s="17" t="n">
        <v>3500</v>
      </c>
      <c r="H8" s="13">
        <f>F8*N(G8)+N(E8)*N(G8)*$C$3</f>
        <v/>
      </c>
    </row>
    <row r="9">
      <c r="A9" s="23">
        <f>IF('Tent Bill'!B16="","",'Tent Bill'!B16)</f>
        <v/>
      </c>
      <c r="B9" s="10" t="inlineStr">
        <is>
          <t>Y</t>
        </is>
      </c>
      <c r="C9" s="24">
        <f>IF('Tent Bill'!D16="","",'Tent Bill'!D16)</f>
        <v/>
      </c>
      <c r="D9" s="10" t="n">
        <v>6000</v>
      </c>
      <c r="E9" s="10" t="n">
        <v>0</v>
      </c>
      <c r="F9" s="23">
        <f>IF(OR(A9="",B9&lt;&gt;"Y"),0,MAX(C9-N(D9)-N(E9),0))</f>
        <v/>
      </c>
      <c r="G9" s="17" t="n">
        <v>25</v>
      </c>
      <c r="H9" s="13">
        <f>F9*N(G9)+N(E9)*N(G9)*$C$3</f>
        <v/>
      </c>
    </row>
    <row r="10">
      <c r="A10" s="23">
        <f>IF('Tent Bill'!B17="","",'Tent Bill'!B17)</f>
        <v/>
      </c>
      <c r="B10" s="10" t="inlineStr">
        <is>
          <t>Y</t>
        </is>
      </c>
      <c r="C10" s="24">
        <f>IF('Tent Bill'!D17="","",'Tent Bill'!D17)</f>
        <v/>
      </c>
      <c r="D10" s="10" t="n">
        <v>1</v>
      </c>
      <c r="E10" s="10" t="n">
        <v>0</v>
      </c>
      <c r="F10" s="23">
        <f>IF(OR(A10="",B10&lt;&gt;"Y"),0,MAX(C10-N(D10)-N(E10),0))</f>
        <v/>
      </c>
      <c r="G10" s="17" t="n"/>
      <c r="H10" s="13">
        <f>F10*N(G10)+N(E10)*N(G10)*$C$3</f>
        <v/>
      </c>
    </row>
    <row r="11">
      <c r="A11" s="23">
        <f>IF('Tent Bill'!B18="","",'Tent Bill'!B18)</f>
        <v/>
      </c>
      <c r="B11" s="10" t="inlineStr">
        <is>
          <t>Y</t>
        </is>
      </c>
      <c r="C11" s="24">
        <f>IF('Tent Bill'!D18="","",'Tent Bill'!D18)</f>
        <v/>
      </c>
      <c r="D11" s="10" t="n">
        <v>1</v>
      </c>
      <c r="E11" s="10" t="n">
        <v>0</v>
      </c>
      <c r="F11" s="23">
        <f>IF(OR(A11="",B11&lt;&gt;"Y"),0,MAX(C11-N(D11)-N(E11),0))</f>
        <v/>
      </c>
      <c r="G11" s="17" t="n"/>
      <c r="H11" s="13">
        <f>F11*N(G11)+N(E11)*N(G11)*$C$3</f>
        <v/>
      </c>
    </row>
    <row r="12">
      <c r="A12" s="23">
        <f>IF('Tent Bill'!B19="","",'Tent Bill'!B19)</f>
        <v/>
      </c>
      <c r="B12" s="10" t="inlineStr">
        <is>
          <t>N</t>
        </is>
      </c>
      <c r="C12" s="24">
        <f>IF('Tent Bill'!D19="","",'Tent Bill'!D19)</f>
        <v/>
      </c>
      <c r="D12" s="10" t="n"/>
      <c r="E12" s="10" t="n"/>
      <c r="F12" s="23">
        <f>IF(OR(A12="",B12&lt;&gt;"Y"),0,MAX(C12-N(D12)-N(E12),0))</f>
        <v/>
      </c>
      <c r="G12" s="17" t="n"/>
      <c r="H12" s="13">
        <f>F12*N(G12)+N(E12)*N(G12)*$C$3</f>
        <v/>
      </c>
    </row>
    <row r="13">
      <c r="A13" s="23">
        <f>IF('Tent Bill'!B20="","",'Tent Bill'!B20)</f>
        <v/>
      </c>
      <c r="B13" s="10" t="inlineStr">
        <is>
          <t>N</t>
        </is>
      </c>
      <c r="C13" s="24">
        <f>IF('Tent Bill'!D20="","",'Tent Bill'!D20)</f>
        <v/>
      </c>
      <c r="D13" s="10" t="n"/>
      <c r="E13" s="10" t="n"/>
      <c r="F13" s="23">
        <f>IF(OR(A13="",B13&lt;&gt;"Y"),0,MAX(C13-N(D13)-N(E13),0))</f>
        <v/>
      </c>
      <c r="G13" s="17" t="n"/>
      <c r="H13" s="13">
        <f>F13*N(G13)+N(E13)*N(G13)*$C$3</f>
        <v/>
      </c>
    </row>
    <row r="14">
      <c r="A14" s="23">
        <f>IF('Tent Bill'!B21="","",'Tent Bill'!B21)</f>
        <v/>
      </c>
      <c r="B14" s="10" t="inlineStr">
        <is>
          <t>Y</t>
        </is>
      </c>
      <c r="C14" s="24">
        <f>IF('Tent Bill'!D21="","",'Tent Bill'!D21)</f>
        <v/>
      </c>
      <c r="D14" s="10" t="n">
        <v>1</v>
      </c>
      <c r="E14" s="10" t="n">
        <v>0</v>
      </c>
      <c r="F14" s="23">
        <f>IF(OR(A14="",B14&lt;&gt;"Y"),0,MAX(C14-N(D14)-N(E14),0))</f>
        <v/>
      </c>
      <c r="G14" s="17" t="n"/>
      <c r="H14" s="13">
        <f>F14*N(G14)+N(E14)*N(G14)*$C$3</f>
        <v/>
      </c>
    </row>
    <row r="15">
      <c r="A15" s="23">
        <f>IF('Tent Bill'!B22="","",'Tent Bill'!B22)</f>
        <v/>
      </c>
      <c r="B15" s="10" t="n"/>
      <c r="C15" s="24">
        <f>IF('Tent Bill'!D22="","",'Tent Bill'!D22)</f>
        <v/>
      </c>
      <c r="D15" s="10" t="n"/>
      <c r="E15" s="10" t="n"/>
      <c r="F15" s="23">
        <f>IF(OR(A15="",B15&lt;&gt;"Y"),0,MAX(C15-N(D15)-N(E15),0))</f>
        <v/>
      </c>
      <c r="G15" s="17" t="n"/>
      <c r="H15" s="13">
        <f>F15*N(G15)+N(E15)*N(G15)*$C$3</f>
        <v/>
      </c>
    </row>
    <row r="16">
      <c r="A16" s="23">
        <f>IF('Tent Bill'!B23="","",'Tent Bill'!B23)</f>
        <v/>
      </c>
      <c r="B16" s="10" t="n"/>
      <c r="C16" s="24">
        <f>IF('Tent Bill'!D23="","",'Tent Bill'!D23)</f>
        <v/>
      </c>
      <c r="D16" s="10" t="n"/>
      <c r="E16" s="10" t="n"/>
      <c r="F16" s="23">
        <f>IF(OR(A16="",B16&lt;&gt;"Y"),0,MAX(C16-N(D16)-N(E16),0))</f>
        <v/>
      </c>
      <c r="G16" s="17" t="n"/>
      <c r="H16" s="13">
        <f>F16*N(G16)+N(E16)*N(G16)*$C$3</f>
        <v/>
      </c>
    </row>
    <row r="17">
      <c r="A17" s="23">
        <f>IF('Tent Bill'!B24="","",'Tent Bill'!B24)</f>
        <v/>
      </c>
      <c r="B17" s="10" t="n"/>
      <c r="C17" s="24">
        <f>IF('Tent Bill'!D24="","",'Tent Bill'!D24)</f>
        <v/>
      </c>
      <c r="D17" s="10" t="n"/>
      <c r="E17" s="10" t="n"/>
      <c r="F17" s="23">
        <f>IF(OR(A17="",B17&lt;&gt;"Y"),0,MAX(C17-N(D17)-N(E17),0))</f>
        <v/>
      </c>
      <c r="G17" s="17" t="n"/>
      <c r="H17" s="13">
        <f>F17*N(G17)+N(E17)*N(G17)*$C$3</f>
        <v/>
      </c>
    </row>
    <row r="18">
      <c r="A18" s="23">
        <f>IF('Tent Bill'!B25="","",'Tent Bill'!B25)</f>
        <v/>
      </c>
      <c r="B18" s="10" t="n"/>
      <c r="C18" s="24">
        <f>IF('Tent Bill'!D25="","",'Tent Bill'!D25)</f>
        <v/>
      </c>
      <c r="D18" s="10" t="n"/>
      <c r="E18" s="10" t="n"/>
      <c r="F18" s="23">
        <f>IF(OR(A18="",B18&lt;&gt;"Y"),0,MAX(C18-N(D18)-N(E18),0))</f>
        <v/>
      </c>
      <c r="G18" s="17" t="n"/>
      <c r="H18" s="13">
        <f>F18*N(G18)+N(E18)*N(G18)*$C$3</f>
        <v/>
      </c>
    </row>
    <row r="19">
      <c r="A19" s="23">
        <f>IF('Tent Bill'!B26="","",'Tent Bill'!B26)</f>
        <v/>
      </c>
      <c r="B19" s="10" t="n"/>
      <c r="C19" s="24">
        <f>IF('Tent Bill'!D26="","",'Tent Bill'!D26)</f>
        <v/>
      </c>
      <c r="D19" s="10" t="n"/>
      <c r="E19" s="10" t="n"/>
      <c r="F19" s="23">
        <f>IF(OR(A19="",B19&lt;&gt;"Y"),0,MAX(C19-N(D19)-N(E19),0))</f>
        <v/>
      </c>
      <c r="G19" s="17" t="n"/>
      <c r="H19" s="13">
        <f>F19*N(G19)+N(E19)*N(G19)*$C$3</f>
        <v/>
      </c>
    </row>
    <row r="20">
      <c r="A20" s="23">
        <f>IF('Tent Bill'!B27="","",'Tent Bill'!B27)</f>
        <v/>
      </c>
      <c r="B20" s="10" t="n"/>
      <c r="C20" s="24">
        <f>IF('Tent Bill'!D27="","",'Tent Bill'!D27)</f>
        <v/>
      </c>
      <c r="D20" s="10" t="n"/>
      <c r="E20" s="10" t="n"/>
      <c r="F20" s="23">
        <f>IF(OR(A20="",B20&lt;&gt;"Y"),0,MAX(C20-N(D20)-N(E20),0))</f>
        <v/>
      </c>
      <c r="G20" s="17" t="n"/>
      <c r="H20" s="13">
        <f>F20*N(G20)+N(E20)*N(G20)*$C$3</f>
        <v/>
      </c>
    </row>
    <row r="22">
      <c r="A22" s="14" t="inlineStr">
        <is>
          <t>Total shortage and damage charges</t>
        </is>
      </c>
      <c r="H22" s="15">
        <f>SUM(H6:H20)</f>
        <v/>
      </c>
    </row>
    <row r="23">
      <c r="A23" s="14" t="inlineStr">
        <is>
          <t>Security deposit held</t>
        </is>
      </c>
      <c r="H23" s="15">
        <f>'Tent Bill'!G41</f>
        <v/>
      </c>
    </row>
    <row r="24">
      <c r="A24" s="14" t="inlineStr">
        <is>
          <t>Deposit to refund to client</t>
        </is>
      </c>
      <c r="H24" s="15">
        <f>MAX(H23-H22,0)</f>
        <v/>
      </c>
    </row>
    <row r="25">
      <c r="A25" s="14" t="inlineStr">
        <is>
          <t>Extra amount due from client</t>
        </is>
      </c>
      <c r="H25" s="15">
        <f>MAX(H22-H23,0)</f>
        <v/>
      </c>
    </row>
    <row r="27">
      <c r="A27" t="inlineStr">
        <is>
          <t>Client signature: ______________________</t>
        </is>
      </c>
      <c r="E27" t="inlineStr">
        <is>
          <t>For the tent house: ______________________</t>
        </is>
      </c>
    </row>
  </sheetData>
  <mergeCells count="8">
    <mergeCell ref="A27:D27"/>
    <mergeCell ref="A2:H2"/>
    <mergeCell ref="A22:G22"/>
    <mergeCell ref="A25:G25"/>
    <mergeCell ref="A24:G24"/>
    <mergeCell ref="A1:H1"/>
    <mergeCell ref="E27:H27"/>
    <mergeCell ref="A23:G23"/>
  </mergeCells>
  <dataValidations count="1">
    <dataValidation sqref="B6:B20" showDropDown="0" showInputMessage="0" showErrorMessage="0" allowBlank="1" type="list">
      <formula1>"Y,N"</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10" customWidth="1" min="1" max="1"/>
  </cols>
  <sheetData>
    <row r="1">
      <c r="A1" s="25" t="inlineStr">
        <is>
          <t>How to use this workbook</t>
        </is>
      </c>
    </row>
    <row r="2">
      <c r="A2" s="26" t="inlineStr">
        <is>
          <t>1. On "Tent Bill", overwrite every yellow cell. Leave Days empty (or 1) for items priced once per event, such as carpet, stage and labour.</t>
        </is>
      </c>
    </row>
    <row r="3">
      <c r="A3" s="26" t="inlineStr">
        <is>
          <t>2. Amount = Qty x Days x Rate. Rental days come from the load-in and load-out dates.</t>
        </is>
      </c>
    </row>
    <row r="4">
      <c r="A4" s="26" t="inlineStr">
        <is>
          <t>3. Pick Intra-state or Inter-state. Intra-state splits the GST rate equally into CGST and SGST; inter-state charges IGST at the full rate.</t>
        </is>
      </c>
    </row>
    <row r="5">
      <c r="A5" s="26" t="inlineStr">
        <is>
          <t>4. Enter the advance you have already received. Balance due updates by itself.</t>
        </is>
      </c>
    </row>
    <row r="6">
      <c r="A6" s="26" t="inlineStr">
        <is>
          <t>5. The refundable security deposit is shown separately and is not added to the invoice total. Ask your CA how it should be treated for your business.</t>
        </is>
      </c>
    </row>
    <row r="7">
      <c r="A7" s="26" t="inlineStr">
        <is>
          <t>6. At load-out, fill "Return Challan". Shortages and damage are charged against the deposit and the sheet shows the refund or the extra amount due.</t>
        </is>
      </c>
    </row>
    <row r="8">
      <c r="A8" s="26" t="inlineStr"/>
    </row>
    <row r="9">
      <c r="A9" s="26" t="inlineStr">
        <is>
          <t>Numbers in the sample are illustrative. Rates, SAC codes and tax treatment must be confirmed for your own business. This is a template, not tax advice.</t>
        </is>
      </c>
    </row>
    <row r="10">
      <c r="A10" s="26" t="inlineStr">
        <is>
          <t>Free template from venura.org/tent-house-bill-format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2026-09-24T16:09:33Z</dcterms:created>
  <dcterms:modified xmlns:dcterms="http://purl.org/dc/terms/" xmlns:xsi="http://www.w3.org/2001/XMLSchema-instance" xsi:type="dcterms:W3CDTF">2026-09-24T16:09:33Z</dcterms:modified>
</cp:coreProperties>
</file>