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Bill Builder" sheetId="2" state="visible" r:id="rId2"/>
    <sheet xmlns:r="http://schemas.openxmlformats.org/officeDocument/2006/relationships" name="Day-End GST" sheetId="3" state="visible" r:id="rId3"/>
    <sheet xmlns:r="http://schemas.openxmlformats.org/officeDocument/2006/relationships" name="App Scorecard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name val="Calibri"/>
      <family val="2"/>
      <color theme="1"/>
      <sz val="11"/>
      <scheme val="minor"/>
    </font>
    <font>
      <b val="1"/>
      <color rgb="001A2B6D"/>
      <sz val="15"/>
    </font>
    <font>
      <i val="1"/>
      <color rgb="00555555"/>
    </font>
    <font>
      <b val="1"/>
      <color rgb="00FFFFFF"/>
    </font>
    <font/>
    <font>
      <b val="1"/>
    </font>
  </fonts>
  <fills count="5">
    <fill>
      <patternFill/>
    </fill>
    <fill>
      <patternFill patternType="gray125"/>
    </fill>
    <fill>
      <patternFill patternType="solid">
        <fgColor rgb="00FFF2CC"/>
        <bgColor rgb="00FFF2CC"/>
      </patternFill>
    </fill>
    <fill>
      <patternFill patternType="solid">
        <fgColor rgb="001A2B6D"/>
        <bgColor rgb="001A2B6D"/>
      </patternFill>
    </fill>
    <fill>
      <patternFill patternType="solid">
        <fgColor rgb="00F2F2F2"/>
        <bgColor rgb="00F2F2F2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0" fillId="2" borderId="1" pivotButton="0" quotePrefix="0" xfId="0"/>
    <xf numFmtId="164" fontId="0" fillId="2" borderId="1" pivotButton="0" quotePrefix="0" xfId="0"/>
    <xf numFmtId="0" fontId="3" fillId="3" borderId="1" applyAlignment="1" pivotButton="0" quotePrefix="0" xfId="0">
      <alignment vertical="center" wrapText="1"/>
    </xf>
    <xf numFmtId="4" fontId="0" fillId="2" borderId="1" pivotButton="0" quotePrefix="0" xfId="0"/>
    <xf numFmtId="4" fontId="0" fillId="4" borderId="1" pivotButton="0" quotePrefix="0" xfId="0"/>
    <xf numFmtId="164" fontId="0" fillId="4" borderId="1" pivotButton="0" quotePrefix="0" xfId="0"/>
    <xf numFmtId="0" fontId="4" fillId="0" borderId="0" pivotButton="0" quotePrefix="0" xfId="0"/>
    <xf numFmtId="0" fontId="5" fillId="0" borderId="0" pivotButton="0" quotePrefix="0" xfId="0"/>
    <xf numFmtId="4" fontId="5" fillId="4" borderId="1" pivotButton="0" quotePrefix="0" xfId="0"/>
    <xf numFmtId="3" fontId="0" fillId="2" borderId="1" pivotButton="0" quotePrefix="0" xfId="0"/>
    <xf numFmtId="164" fontId="5" fillId="4" borderId="1" pivotButton="0" quotePrefix="0" xfId="0"/>
    <xf numFmtId="0" fontId="0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Restaurant GST bill, day-end summary and billing-app scorecard</t>
        </is>
      </c>
    </row>
    <row r="3">
      <c r="A3" s="2" t="inlineStr">
        <is>
          <t>What this is: three working sheets for an Indian restaurant or cafe. Bill Builder prices one bill with the right GST per line. Day-End GST adds up a day of bills by rate. App Scorecard helps you compare billing apps on the tests that matter to you.</t>
        </is>
      </c>
    </row>
    <row r="4">
      <c r="A4" s="2" t="inlineStr">
        <is>
          <t>Yellow cells are inputs. Grey cells are formulas. Sample data is illustrative, so overwrite it with your own menu, prices and bills.</t>
        </is>
      </c>
    </row>
    <row r="5">
      <c r="A5" s="2" t="inlineStr">
        <is>
          <t>Rates used (checked September 2026 against ClearTax, Busy and TaxGarden summaries of Notification 11/2017-CT(R) as amended): restaurant service at ordinary premises is 5% (2.5% CGST + 2.5% SGST) with no input tax credit. Restaurants inside a hotel that is "specified premises" (accommodation above Rs 7,500 per unit per day in the preceding financial year) charge 18% with ITC. Alcoholic liquor for human consumption is outside GST; state VAT applies.</t>
        </is>
      </c>
    </row>
    <row r="6">
      <c r="A6" s="2" t="inlineStr">
        <is>
          <t>Service charge: the CCPA guidelines of 4 July 2022 and the Delhi High Court judgment of 28 March 2025 say a service charge cannot be added by default and must be voluntary. The Bill Builder therefore starts with service charge OFF. If a guest chooses to pay one, ask your CA how to treat it; the sheet lets you show it with or without GST so you can follow that advice.</t>
        </is>
      </c>
    </row>
    <row r="7">
      <c r="A7" s="2" t="inlineStr">
        <is>
          <t>Composition scheme: eligible restaurants (turnover up to Rs 1.5 crore, no alcohol, no inter-state supply, not selling through e-commerce operators) pay 5% of turnover without showing tax on bills. Day-End GST shows what that comes to.</t>
        </is>
      </c>
    </row>
    <row r="8">
      <c r="A8" s="2" t="inlineStr">
        <is>
          <t>This workbook is a working aid, not tax advice. Confirm treatment with your chartered accountant. Published by venura.org.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selection activeCell="A1" sqref="A1"/>
    </sheetView>
  </sheetViews>
  <sheetFormatPr baseColWidth="8" defaultRowHeight="15"/>
  <cols>
    <col width="44" customWidth="1" min="1" max="1"/>
    <col width="16" customWidth="1" min="2" max="2"/>
    <col width="8" customWidth="1" min="3" max="3"/>
    <col width="12" customWidth="1" min="4" max="4"/>
    <col width="14" customWidth="1" min="5" max="5"/>
    <col width="8" customWidth="1" min="6" max="6"/>
    <col width="12" customWidth="1" min="7" max="7"/>
  </cols>
  <sheetData>
    <row r="1">
      <c r="A1" s="1" t="inlineStr">
        <is>
          <t>Bill Builder (one restaurant bill)</t>
        </is>
      </c>
    </row>
    <row r="2">
      <c r="A2" s="3" t="inlineStr">
        <is>
          <t>Yellow = you type. Grey = calculated. Line type sets the tax: Food/soft drink uses the rate in B5; Alcohol is outside GST.</t>
        </is>
      </c>
    </row>
    <row r="3">
      <c r="A3" t="inlineStr">
        <is>
          <t>Restaurant name</t>
        </is>
      </c>
      <c r="B3" s="4" t="inlineStr">
        <is>
          <t>Green Leaf Family Restaurant</t>
        </is>
      </c>
    </row>
    <row r="4">
      <c r="A4" t="inlineStr">
        <is>
          <t>Bill no. / table</t>
        </is>
      </c>
      <c r="B4" s="4" t="inlineStr">
        <is>
          <t>B-2041 / T7</t>
        </is>
      </c>
    </row>
    <row r="5">
      <c r="A5" t="inlineStr">
        <is>
          <t>GST rate on food and soft drinks (%)</t>
        </is>
      </c>
      <c r="B5" s="5" t="n">
        <v>5</v>
      </c>
      <c r="C5" t="inlineStr">
        <is>
          <t>5 for ordinary premises. 18 only if your premises are specified premises (you get ITC then).</t>
        </is>
      </c>
    </row>
    <row r="6">
      <c r="A6" t="inlineStr">
        <is>
          <t>Voluntary service charge opted in by guest? (Yes/No)</t>
        </is>
      </c>
      <c r="B6" s="4" t="inlineStr">
        <is>
          <t>No</t>
        </is>
      </c>
    </row>
    <row r="7">
      <c r="A7" t="inlineStr">
        <is>
          <t>Service charge % (only used if Yes)</t>
        </is>
      </c>
      <c r="B7" s="5" t="n">
        <v>10</v>
      </c>
    </row>
    <row r="8">
      <c r="A8" t="inlineStr">
        <is>
          <t>Tax the service charge like food? (Yes/No)</t>
        </is>
      </c>
      <c r="B8" s="4" t="inlineStr">
        <is>
          <t>Yes</t>
        </is>
      </c>
      <c r="C8" t="inlineStr">
        <is>
          <t>Ask your CA. Set No if your CA treats it as a pass-through tip.</t>
        </is>
      </c>
    </row>
    <row r="10">
      <c r="A10" s="6" t="inlineStr">
        <is>
          <t>Item</t>
        </is>
      </c>
      <c r="B10" s="6" t="inlineStr">
        <is>
          <t>Line type</t>
        </is>
      </c>
      <c r="C10" s="6" t="inlineStr">
        <is>
          <t>Qty</t>
        </is>
      </c>
      <c r="D10" s="6" t="inlineStr">
        <is>
          <t>Rate (Rs)</t>
        </is>
      </c>
      <c r="E10" s="6" t="inlineStr">
        <is>
          <t>Amount (Rs)</t>
        </is>
      </c>
      <c r="F10" s="6" t="inlineStr">
        <is>
          <t>GST %</t>
        </is>
      </c>
      <c r="G10" s="6" t="inlineStr">
        <is>
          <t>GST (Rs)</t>
        </is>
      </c>
    </row>
    <row r="11">
      <c r="A11" s="4" t="inlineStr">
        <is>
          <t>Paneer Tikka</t>
        </is>
      </c>
      <c r="B11" s="4" t="inlineStr">
        <is>
          <t>Food</t>
        </is>
      </c>
      <c r="C11" s="4" t="n">
        <v>2</v>
      </c>
      <c r="D11" s="7" t="n">
        <v>280</v>
      </c>
      <c r="E11" s="8">
        <f>IF(C11="","",C11*D11)</f>
        <v/>
      </c>
      <c r="F11" s="9">
        <f>IF(A11="","",IF(B11="Alcohol",0,$B$5))</f>
        <v/>
      </c>
      <c r="G11" s="8">
        <f>IF(E11="","",E11*F11/100)</f>
        <v/>
      </c>
    </row>
    <row r="12">
      <c r="A12" s="4" t="inlineStr">
        <is>
          <t>Dal Makhani</t>
        </is>
      </c>
      <c r="B12" s="4" t="inlineStr">
        <is>
          <t>Food</t>
        </is>
      </c>
      <c r="C12" s="4" t="n">
        <v>1</v>
      </c>
      <c r="D12" s="7" t="n">
        <v>340</v>
      </c>
      <c r="E12" s="8">
        <f>IF(C12="","",C12*D12)</f>
        <v/>
      </c>
      <c r="F12" s="9">
        <f>IF(A12="","",IF(B12="Alcohol",0,$B$5))</f>
        <v/>
      </c>
      <c r="G12" s="8">
        <f>IF(E12="","",E12*F12/100)</f>
        <v/>
      </c>
    </row>
    <row r="13">
      <c r="A13" s="4" t="inlineStr">
        <is>
          <t>Butter Naan</t>
        </is>
      </c>
      <c r="B13" s="4" t="inlineStr">
        <is>
          <t>Food</t>
        </is>
      </c>
      <c r="C13" s="4" t="n">
        <v>6</v>
      </c>
      <c r="D13" s="7" t="n">
        <v>60</v>
      </c>
      <c r="E13" s="8">
        <f>IF(C13="","",C13*D13)</f>
        <v/>
      </c>
      <c r="F13" s="9">
        <f>IF(A13="","",IF(B13="Alcohol",0,$B$5))</f>
        <v/>
      </c>
      <c r="G13" s="8">
        <f>IF(E13="","",E13*F13/100)</f>
        <v/>
      </c>
    </row>
    <row r="14">
      <c r="A14" s="4" t="inlineStr">
        <is>
          <t>Veg Biryani</t>
        </is>
      </c>
      <c r="B14" s="4" t="inlineStr">
        <is>
          <t>Food</t>
        </is>
      </c>
      <c r="C14" s="4" t="n">
        <v>2</v>
      </c>
      <c r="D14" s="7" t="n">
        <v>420</v>
      </c>
      <c r="E14" s="8">
        <f>IF(C14="","",C14*D14)</f>
        <v/>
      </c>
      <c r="F14" s="9">
        <f>IF(A14="","",IF(B14="Alcohol",0,$B$5))</f>
        <v/>
      </c>
      <c r="G14" s="8">
        <f>IF(E14="","",E14*F14/100)</f>
        <v/>
      </c>
    </row>
    <row r="15">
      <c r="A15" s="4" t="inlineStr">
        <is>
          <t>Fresh Lime Soda</t>
        </is>
      </c>
      <c r="B15" s="4" t="inlineStr">
        <is>
          <t>Food</t>
        </is>
      </c>
      <c r="C15" s="4" t="n">
        <v>4</v>
      </c>
      <c r="D15" s="7" t="n">
        <v>90</v>
      </c>
      <c r="E15" s="8">
        <f>IF(C15="","",C15*D15)</f>
        <v/>
      </c>
      <c r="F15" s="9">
        <f>IF(A15="","",IF(B15="Alcohol",0,$B$5))</f>
        <v/>
      </c>
      <c r="G15" s="8">
        <f>IF(E15="","",E15*F15/100)</f>
        <v/>
      </c>
    </row>
    <row r="16">
      <c r="A16" s="4" t="inlineStr">
        <is>
          <t>Gulab Jamun</t>
        </is>
      </c>
      <c r="B16" s="4" t="inlineStr">
        <is>
          <t>Food</t>
        </is>
      </c>
      <c r="C16" s="4" t="n">
        <v>2</v>
      </c>
      <c r="D16" s="7" t="n">
        <v>120</v>
      </c>
      <c r="E16" s="8">
        <f>IF(C16="","",C16*D16)</f>
        <v/>
      </c>
      <c r="F16" s="9">
        <f>IF(A16="","",IF(B16="Alcohol",0,$B$5))</f>
        <v/>
      </c>
      <c r="G16" s="8">
        <f>IF(E16="","",E16*F16/100)</f>
        <v/>
      </c>
    </row>
    <row r="17">
      <c r="A17" s="4" t="inlineStr">
        <is>
          <t>Beer 650 ml</t>
        </is>
      </c>
      <c r="B17" s="4" t="inlineStr">
        <is>
          <t>Alcohol</t>
        </is>
      </c>
      <c r="C17" s="4" t="n">
        <v>2</v>
      </c>
      <c r="D17" s="7" t="n">
        <v>350</v>
      </c>
      <c r="E17" s="8">
        <f>IF(C17="","",C17*D17)</f>
        <v/>
      </c>
      <c r="F17" s="9">
        <f>IF(A17="","",IF(B17="Alcohol",0,$B$5))</f>
        <v/>
      </c>
      <c r="G17" s="8">
        <f>IF(E17="","",E17*F17/100)</f>
        <v/>
      </c>
    </row>
    <row r="18">
      <c r="A18" s="4" t="n"/>
      <c r="B18" s="4" t="n"/>
      <c r="C18" s="4" t="n"/>
      <c r="D18" s="4" t="n"/>
      <c r="E18" s="8">
        <f>IF(C18="","",C18*D18)</f>
        <v/>
      </c>
      <c r="F18" s="9">
        <f>IF(A18="","",IF(B18="Alcohol",0,$B$5))</f>
        <v/>
      </c>
      <c r="G18" s="8">
        <f>IF(E18="","",E18*F18/100)</f>
        <v/>
      </c>
    </row>
    <row r="19">
      <c r="A19" s="4" t="n"/>
      <c r="B19" s="4" t="n"/>
      <c r="C19" s="4" t="n"/>
      <c r="D19" s="4" t="n"/>
      <c r="E19" s="8">
        <f>IF(C19="","",C19*D19)</f>
        <v/>
      </c>
      <c r="F19" s="9">
        <f>IF(A19="","",IF(B19="Alcohol",0,$B$5))</f>
        <v/>
      </c>
      <c r="G19" s="8">
        <f>IF(E19="","",E19*F19/100)</f>
        <v/>
      </c>
    </row>
    <row r="20">
      <c r="A20" s="4" t="n"/>
      <c r="B20" s="4" t="n"/>
      <c r="C20" s="4" t="n"/>
      <c r="D20" s="4" t="n"/>
      <c r="E20" s="8">
        <f>IF(C20="","",C20*D20)</f>
        <v/>
      </c>
      <c r="F20" s="9">
        <f>IF(A20="","",IF(B20="Alcohol",0,$B$5))</f>
        <v/>
      </c>
      <c r="G20" s="8">
        <f>IF(E20="","",E20*F20/100)</f>
        <v/>
      </c>
    </row>
    <row r="21">
      <c r="A21" s="4" t="n"/>
      <c r="B21" s="4" t="n"/>
      <c r="C21" s="4" t="n"/>
      <c r="D21" s="4" t="n"/>
      <c r="E21" s="8">
        <f>IF(C21="","",C21*D21)</f>
        <v/>
      </c>
      <c r="F21" s="9">
        <f>IF(A21="","",IF(B21="Alcohol",0,$B$5))</f>
        <v/>
      </c>
      <c r="G21" s="8">
        <f>IF(E21="","",E21*F21/100)</f>
        <v/>
      </c>
    </row>
    <row r="22">
      <c r="A22" s="4" t="n"/>
      <c r="B22" s="4" t="n"/>
      <c r="C22" s="4" t="n"/>
      <c r="D22" s="4" t="n"/>
      <c r="E22" s="8">
        <f>IF(C22="","",C22*D22)</f>
        <v/>
      </c>
      <c r="F22" s="9">
        <f>IF(A22="","",IF(B22="Alcohol",0,$B$5))</f>
        <v/>
      </c>
      <c r="G22" s="8">
        <f>IF(E22="","",E22*F22/100)</f>
        <v/>
      </c>
    </row>
    <row r="23">
      <c r="A23" s="4" t="n"/>
      <c r="B23" s="4" t="n"/>
      <c r="C23" s="4" t="n"/>
      <c r="D23" s="4" t="n"/>
      <c r="E23" s="8">
        <f>IF(C23="","",C23*D23)</f>
        <v/>
      </c>
      <c r="F23" s="9">
        <f>IF(A23="","",IF(B23="Alcohol",0,$B$5))</f>
        <v/>
      </c>
      <c r="G23" s="8">
        <f>IF(E23="","",E23*F23/100)</f>
        <v/>
      </c>
    </row>
    <row r="24">
      <c r="A24" s="4" t="n"/>
      <c r="B24" s="4" t="n"/>
      <c r="C24" s="4" t="n"/>
      <c r="D24" s="4" t="n"/>
      <c r="E24" s="8">
        <f>IF(C24="","",C24*D24)</f>
        <v/>
      </c>
      <c r="F24" s="9">
        <f>IF(A24="","",IF(B24="Alcohol",0,$B$5))</f>
        <v/>
      </c>
      <c r="G24" s="8">
        <f>IF(E24="","",E24*F24/100)</f>
        <v/>
      </c>
    </row>
    <row r="25">
      <c r="A25" s="6" t="inlineStr">
        <is>
          <t>Summary</t>
        </is>
      </c>
      <c r="B25" s="6" t="inlineStr">
        <is>
          <t>Rs</t>
        </is>
      </c>
    </row>
    <row r="26">
      <c r="A26" s="10" t="inlineStr">
        <is>
          <t>Food and drinks (taxable)</t>
        </is>
      </c>
      <c r="B26" s="8">
        <f>SUMIF(B11:B24,"Food",E11:E24)</f>
        <v/>
      </c>
    </row>
    <row r="27">
      <c r="A27" s="10" t="inlineStr">
        <is>
          <t>Alcohol (outside GST, VAT applies)</t>
        </is>
      </c>
      <c r="B27" s="8">
        <f>SUMIF(B11:B24,"Alcohol",E11:E24)</f>
        <v/>
      </c>
    </row>
    <row r="28">
      <c r="A28" s="10" t="inlineStr">
        <is>
          <t>Voluntary service charge</t>
        </is>
      </c>
      <c r="B28" s="8">
        <f>IF(B6="Yes",ROUND(B26*B7/100,2),0)</f>
        <v/>
      </c>
    </row>
    <row r="29">
      <c r="A29" s="10" t="inlineStr">
        <is>
          <t>GST on food and drinks</t>
        </is>
      </c>
      <c r="B29" s="8">
        <f>SUM(G11:G24)</f>
        <v/>
      </c>
    </row>
    <row r="30">
      <c r="A30" s="10" t="inlineStr">
        <is>
          <t>GST on service charge</t>
        </is>
      </c>
      <c r="B30" s="8">
        <f>IF(AND(B6="Yes",B8="Yes"),ROUND(B28*B5/100,2),0)</f>
        <v/>
      </c>
    </row>
    <row r="31">
      <c r="A31" s="10" t="inlineStr">
        <is>
          <t xml:space="preserve">   of which CGST</t>
        </is>
      </c>
      <c r="B31" s="8">
        <f>ROUND((B29+B30)/2,2)</f>
        <v/>
      </c>
    </row>
    <row r="32">
      <c r="A32" s="10" t="inlineStr">
        <is>
          <t xml:space="preserve">   of which SGST</t>
        </is>
      </c>
      <c r="B32" s="8">
        <f>(B29+B30)-B31</f>
        <v/>
      </c>
    </row>
    <row r="33">
      <c r="A33" s="11" t="inlineStr">
        <is>
          <t>Total before round-off</t>
        </is>
      </c>
      <c r="B33" s="12">
        <f>B26+B27+B28+B29+B30</f>
        <v/>
      </c>
    </row>
    <row r="34">
      <c r="A34" s="11" t="inlineStr">
        <is>
          <t>Round-off</t>
        </is>
      </c>
      <c r="B34" s="12">
        <f>ROUND(B33,0)-B33</f>
        <v/>
      </c>
    </row>
    <row r="35">
      <c r="A35" s="11" t="inlineStr">
        <is>
          <t>BILL TOTAL (Rs)</t>
        </is>
      </c>
      <c r="B35" s="12">
        <f>B33+B34</f>
        <v/>
      </c>
    </row>
    <row r="37">
      <c r="A37" s="3" t="inlineStr">
        <is>
          <t>A bill with GST shown needs the restaurant GSTIN, bill number, date, SAC 996331 and the CGST/SGST split. Composition dealers may not show tax on the bill.</t>
        </is>
      </c>
    </row>
  </sheetData>
  <dataValidations count="4">
    <dataValidation sqref="B5" showDropDown="0" showInputMessage="0" showErrorMessage="0" allowBlank="1" type="list">
      <formula1>"5,18"</formula1>
    </dataValidation>
    <dataValidation sqref="B6" showDropDown="0" showInputMessage="0" showErrorMessage="0" allowBlank="1" type="list">
      <formula1>"Yes,No"</formula1>
    </dataValidation>
    <dataValidation sqref="B8" showDropDown="0" showInputMessage="0" showErrorMessage="0" allowBlank="1" type="list">
      <formula1>"Yes,No"</formula1>
    </dataValidation>
    <dataValidation sqref="B11:B24" showDropDown="0" showInputMessage="0" showErrorMessage="0" allowBlank="1" type="list">
      <formula1>"Food,Alcohol"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47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26" customWidth="1" min="4" max="4"/>
    <col width="22" customWidth="1" min="5" max="5"/>
    <col width="26" customWidth="1" min="6" max="6"/>
  </cols>
  <sheetData>
    <row r="1">
      <c r="A1" s="1" t="inlineStr">
        <is>
          <t>Day-End GST summary</t>
        </is>
      </c>
    </row>
    <row r="2">
      <c r="A2" s="3" t="inlineStr">
        <is>
          <t>Type each bill net of tax. Column D is food and drinks at your restaurant rate, column E is alcohol.</t>
        </is>
      </c>
    </row>
    <row r="3">
      <c r="A3" t="inlineStr">
        <is>
          <t>GST rate on food (%)</t>
        </is>
      </c>
      <c r="B3" s="5" t="n">
        <v>5</v>
      </c>
    </row>
    <row r="5">
      <c r="A5" s="6" t="inlineStr">
        <is>
          <t>Bill no.</t>
        </is>
      </c>
      <c r="B5" s="6" t="inlineStr">
        <is>
          <t>Date</t>
        </is>
      </c>
      <c r="C5" s="6" t="inlineStr">
        <is>
          <t>Payment mode</t>
        </is>
      </c>
      <c r="D5" s="6" t="inlineStr">
        <is>
          <t>Food and drinks (Rs, before GST)</t>
        </is>
      </c>
      <c r="E5" s="6" t="inlineStr">
        <is>
          <t>Alcohol (Rs, outside GST)</t>
        </is>
      </c>
      <c r="F5" s="6" t="inlineStr">
        <is>
          <t>Voluntary service charge (Rs)</t>
        </is>
      </c>
    </row>
    <row r="6">
      <c r="A6" s="4" t="inlineStr">
        <is>
          <t>B-2038</t>
        </is>
      </c>
      <c r="B6" s="4" t="inlineStr">
        <is>
          <t>2026-09-20</t>
        </is>
      </c>
      <c r="C6" s="4" t="inlineStr">
        <is>
          <t>UPI</t>
        </is>
      </c>
      <c r="D6" s="13" t="n">
        <v>5210</v>
      </c>
      <c r="E6" s="13" t="n">
        <v>0</v>
      </c>
      <c r="F6" s="13" t="n">
        <v>0</v>
      </c>
    </row>
    <row r="7">
      <c r="A7" s="4" t="inlineStr">
        <is>
          <t>B-2039</t>
        </is>
      </c>
      <c r="B7" s="4" t="inlineStr">
        <is>
          <t>2026-09-20</t>
        </is>
      </c>
      <c r="C7" s="4" t="inlineStr">
        <is>
          <t>Cash</t>
        </is>
      </c>
      <c r="D7" s="13" t="n">
        <v>1840</v>
      </c>
      <c r="E7" s="13" t="n">
        <v>650</v>
      </c>
      <c r="F7" s="13" t="n">
        <v>0</v>
      </c>
    </row>
    <row r="8">
      <c r="A8" s="4" t="inlineStr">
        <is>
          <t>B-2040</t>
        </is>
      </c>
      <c r="B8" s="4" t="inlineStr">
        <is>
          <t>2026-09-20</t>
        </is>
      </c>
      <c r="C8" s="4" t="inlineStr">
        <is>
          <t>Card</t>
        </is>
      </c>
      <c r="D8" s="13" t="n">
        <v>9420</v>
      </c>
      <c r="E8" s="13" t="n">
        <v>2100</v>
      </c>
      <c r="F8" s="13" t="n">
        <v>940</v>
      </c>
    </row>
    <row r="9">
      <c r="A9" s="4" t="inlineStr">
        <is>
          <t>B-2041</t>
        </is>
      </c>
      <c r="B9" s="4" t="inlineStr">
        <is>
          <t>2026-09-20</t>
        </is>
      </c>
      <c r="C9" s="4" t="inlineStr">
        <is>
          <t>UPI</t>
        </is>
      </c>
      <c r="D9" s="13" t="n">
        <v>2700</v>
      </c>
      <c r="E9" s="13" t="n">
        <v>700</v>
      </c>
      <c r="F9" s="13" t="n">
        <v>0</v>
      </c>
    </row>
    <row r="10">
      <c r="A10" s="4" t="inlineStr">
        <is>
          <t>B-2042</t>
        </is>
      </c>
      <c r="B10" s="4" t="inlineStr">
        <is>
          <t>2026-09-20</t>
        </is>
      </c>
      <c r="C10" s="4" t="inlineStr">
        <is>
          <t>UPI</t>
        </is>
      </c>
      <c r="D10" s="13" t="n">
        <v>3180</v>
      </c>
      <c r="E10" s="13" t="n">
        <v>0</v>
      </c>
      <c r="F10" s="13" t="n">
        <v>0</v>
      </c>
    </row>
    <row r="11">
      <c r="A11" s="4" t="inlineStr">
        <is>
          <t>B-2043</t>
        </is>
      </c>
      <c r="B11" s="4" t="inlineStr">
        <is>
          <t>2026-09-20</t>
        </is>
      </c>
      <c r="C11" s="4" t="inlineStr">
        <is>
          <t>Cash</t>
        </is>
      </c>
      <c r="D11" s="13" t="n">
        <v>760</v>
      </c>
      <c r="E11" s="13" t="n">
        <v>0</v>
      </c>
      <c r="F11" s="13" t="n">
        <v>0</v>
      </c>
    </row>
    <row r="12">
      <c r="A12" s="4" t="inlineStr">
        <is>
          <t>B-2044</t>
        </is>
      </c>
      <c r="B12" s="4" t="inlineStr">
        <is>
          <t>2026-09-20</t>
        </is>
      </c>
      <c r="C12" s="4" t="inlineStr">
        <is>
          <t>Card</t>
        </is>
      </c>
      <c r="D12" s="13" t="n">
        <v>6420</v>
      </c>
      <c r="E12" s="13" t="n">
        <v>1400</v>
      </c>
      <c r="F12" s="13" t="n">
        <v>0</v>
      </c>
    </row>
    <row r="13">
      <c r="A13" s="4" t="inlineStr">
        <is>
          <t>B-2045</t>
        </is>
      </c>
      <c r="B13" s="4" t="inlineStr">
        <is>
          <t>2026-09-20</t>
        </is>
      </c>
      <c r="C13" s="4" t="inlineStr">
        <is>
          <t>UPI</t>
        </is>
      </c>
      <c r="D13" s="13" t="n">
        <v>4410</v>
      </c>
      <c r="E13" s="13" t="n">
        <v>0</v>
      </c>
      <c r="F13" s="13" t="n">
        <v>440</v>
      </c>
    </row>
    <row r="14">
      <c r="A14" s="4" t="n"/>
      <c r="B14" s="4" t="n"/>
      <c r="C14" s="4" t="n"/>
      <c r="D14" s="4" t="n"/>
      <c r="E14" s="4" t="n"/>
      <c r="F14" s="4" t="n"/>
    </row>
    <row r="15">
      <c r="A15" s="4" t="n"/>
      <c r="B15" s="4" t="n"/>
      <c r="C15" s="4" t="n"/>
      <c r="D15" s="4" t="n"/>
      <c r="E15" s="4" t="n"/>
      <c r="F15" s="4" t="n"/>
    </row>
    <row r="16">
      <c r="A16" s="4" t="n"/>
      <c r="B16" s="4" t="n"/>
      <c r="C16" s="4" t="n"/>
      <c r="D16" s="4" t="n"/>
      <c r="E16" s="4" t="n"/>
      <c r="F16" s="4" t="n"/>
    </row>
    <row r="17">
      <c r="A17" s="4" t="n"/>
      <c r="B17" s="4" t="n"/>
      <c r="C17" s="4" t="n"/>
      <c r="D17" s="4" t="n"/>
      <c r="E17" s="4" t="n"/>
      <c r="F17" s="4" t="n"/>
    </row>
    <row r="18">
      <c r="A18" s="4" t="n"/>
      <c r="B18" s="4" t="n"/>
      <c r="C18" s="4" t="n"/>
      <c r="D18" s="4" t="n"/>
      <c r="E18" s="4" t="n"/>
      <c r="F18" s="4" t="n"/>
    </row>
    <row r="19">
      <c r="A19" s="4" t="n"/>
      <c r="B19" s="4" t="n"/>
      <c r="C19" s="4" t="n"/>
      <c r="D19" s="4" t="n"/>
      <c r="E19" s="4" t="n"/>
      <c r="F19" s="4" t="n"/>
    </row>
    <row r="20">
      <c r="A20" s="4" t="n"/>
      <c r="B20" s="4" t="n"/>
      <c r="C20" s="4" t="n"/>
      <c r="D20" s="4" t="n"/>
      <c r="E20" s="4" t="n"/>
      <c r="F20" s="4" t="n"/>
    </row>
    <row r="21">
      <c r="A21" s="4" t="n"/>
      <c r="B21" s="4" t="n"/>
      <c r="C21" s="4" t="n"/>
      <c r="D21" s="4" t="n"/>
      <c r="E21" s="4" t="n"/>
      <c r="F21" s="4" t="n"/>
    </row>
    <row r="22">
      <c r="A22" s="4" t="n"/>
      <c r="B22" s="4" t="n"/>
      <c r="C22" s="4" t="n"/>
      <c r="D22" s="4" t="n"/>
      <c r="E22" s="4" t="n"/>
      <c r="F22" s="4" t="n"/>
    </row>
    <row r="23">
      <c r="A23" s="4" t="n"/>
      <c r="B23" s="4" t="n"/>
      <c r="C23" s="4" t="n"/>
      <c r="D23" s="4" t="n"/>
      <c r="E23" s="4" t="n"/>
      <c r="F23" s="4" t="n"/>
    </row>
    <row r="24">
      <c r="A24" s="4" t="n"/>
      <c r="B24" s="4" t="n"/>
      <c r="C24" s="4" t="n"/>
      <c r="D24" s="4" t="n"/>
      <c r="E24" s="4" t="n"/>
      <c r="F24" s="4" t="n"/>
    </row>
    <row r="25">
      <c r="A25" s="4" t="n"/>
      <c r="B25" s="4" t="n"/>
      <c r="C25" s="4" t="n"/>
      <c r="D25" s="4" t="n"/>
      <c r="E25" s="4" t="n"/>
      <c r="F25" s="4" t="n"/>
    </row>
    <row r="26">
      <c r="A26" s="4" t="n"/>
      <c r="B26" s="4" t="n"/>
      <c r="C26" s="4" t="n"/>
      <c r="D26" s="4" t="n"/>
      <c r="E26" s="4" t="n"/>
      <c r="F26" s="4" t="n"/>
    </row>
    <row r="27">
      <c r="A27" s="4" t="n"/>
      <c r="B27" s="4" t="n"/>
      <c r="C27" s="4" t="n"/>
      <c r="D27" s="4" t="n"/>
      <c r="E27" s="4" t="n"/>
      <c r="F27" s="4" t="n"/>
    </row>
    <row r="28">
      <c r="A28" s="4" t="n"/>
      <c r="B28" s="4" t="n"/>
      <c r="C28" s="4" t="n"/>
      <c r="D28" s="4" t="n"/>
      <c r="E28" s="4" t="n"/>
      <c r="F28" s="4" t="n"/>
    </row>
    <row r="29">
      <c r="A29" s="4" t="n"/>
      <c r="B29" s="4" t="n"/>
      <c r="C29" s="4" t="n"/>
      <c r="D29" s="4" t="n"/>
      <c r="E29" s="4" t="n"/>
      <c r="F29" s="4" t="n"/>
    </row>
    <row r="30">
      <c r="A30" s="4" t="n"/>
      <c r="B30" s="4" t="n"/>
      <c r="C30" s="4" t="n"/>
      <c r="D30" s="4" t="n"/>
      <c r="E30" s="4" t="n"/>
      <c r="F30" s="4" t="n"/>
    </row>
    <row r="31">
      <c r="A31" s="4" t="n"/>
      <c r="B31" s="4" t="n"/>
      <c r="C31" s="4" t="n"/>
      <c r="D31" s="4" t="n"/>
      <c r="E31" s="4" t="n"/>
      <c r="F31" s="4" t="n"/>
    </row>
    <row r="32">
      <c r="A32" s="4" t="n"/>
      <c r="B32" s="4" t="n"/>
      <c r="C32" s="4" t="n"/>
      <c r="D32" s="4" t="n"/>
      <c r="E32" s="4" t="n"/>
      <c r="F32" s="4" t="n"/>
    </row>
    <row r="33">
      <c r="A33" s="4" t="n"/>
      <c r="B33" s="4" t="n"/>
      <c r="C33" s="4" t="n"/>
      <c r="D33" s="4" t="n"/>
      <c r="E33" s="4" t="n"/>
      <c r="F33" s="4" t="n"/>
    </row>
    <row r="34">
      <c r="A34" s="4" t="n"/>
      <c r="B34" s="4" t="n"/>
      <c r="C34" s="4" t="n"/>
      <c r="D34" s="4" t="n"/>
      <c r="E34" s="4" t="n"/>
      <c r="F34" s="4" t="n"/>
    </row>
    <row r="35">
      <c r="A35" s="4" t="n"/>
      <c r="B35" s="4" t="n"/>
      <c r="C35" s="4" t="n"/>
      <c r="D35" s="4" t="n"/>
      <c r="E35" s="4" t="n"/>
      <c r="F35" s="4" t="n"/>
    </row>
    <row r="37">
      <c r="A37" s="6" t="inlineStr">
        <is>
          <t>Day total</t>
        </is>
      </c>
      <c r="B37" s="6" t="inlineStr">
        <is>
          <t>Rs</t>
        </is>
      </c>
    </row>
    <row r="38">
      <c r="A38" t="inlineStr">
        <is>
          <t>Bills entered</t>
        </is>
      </c>
      <c r="B38" s="8">
        <f>COUNTA(A6:A35)</f>
        <v/>
      </c>
    </row>
    <row r="39">
      <c r="A39" t="inlineStr">
        <is>
          <t>Food and drinks taxable value</t>
        </is>
      </c>
      <c r="B39" s="8">
        <f>SUM(D6:D35)</f>
        <v/>
      </c>
    </row>
    <row r="40">
      <c r="A40" t="inlineStr">
        <is>
          <t>Alcohol (outside GST)</t>
        </is>
      </c>
      <c r="B40" s="8">
        <f>SUM(E6:E35)</f>
        <v/>
      </c>
    </row>
    <row r="41">
      <c r="A41" t="inlineStr">
        <is>
          <t>Voluntary service charge</t>
        </is>
      </c>
      <c r="B41" s="8">
        <f>SUM(F6:F35)</f>
        <v/>
      </c>
    </row>
    <row r="42">
      <c r="A42" t="inlineStr">
        <is>
          <t>GST on food and drinks</t>
        </is>
      </c>
      <c r="B42" s="8">
        <f>ROUND(B39*B3/100,2)</f>
        <v/>
      </c>
    </row>
    <row r="43">
      <c r="A43" t="inlineStr">
        <is>
          <t xml:space="preserve">   CGST</t>
        </is>
      </c>
      <c r="B43" s="8">
        <f>ROUND(B42/2,2)</f>
        <v/>
      </c>
    </row>
    <row r="44">
      <c r="A44" t="inlineStr">
        <is>
          <t xml:space="preserve">   SGST</t>
        </is>
      </c>
      <c r="B44" s="8">
        <f>B42-B43</f>
        <v/>
      </c>
    </row>
    <row r="45">
      <c r="A45" t="inlineStr">
        <is>
          <t>Gross collected before round-off</t>
        </is>
      </c>
      <c r="B45" s="8">
        <f>B39+B40+B41+B42</f>
        <v/>
      </c>
    </row>
    <row r="46">
      <c r="A46" t="inlineStr">
        <is>
          <t>If on composition scheme: tax at 5% of food turnover</t>
        </is>
      </c>
      <c r="B46" s="8">
        <f>ROUND(B39*5/100,2)</f>
        <v/>
      </c>
    </row>
    <row r="47">
      <c r="A47" t="inlineStr">
        <is>
          <t>Cash / UPI / Card split</t>
        </is>
      </c>
      <c r="B47" s="8">
        <f>SUMIF(C6:C35,"Cash",D6:D35)&amp;" cash | "&amp;SUMIF(C6:C35,"UPI",D6:D35)&amp;" UPI | "&amp;SUMIF(C6:C35,"Card",D6:D35)&amp;" card (food only)"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cols>
    <col width="70" customWidth="1" min="1" max="1"/>
    <col width="14" customWidth="1" min="2" max="2"/>
    <col width="10" customWidth="1" min="3" max="3"/>
    <col width="10" customWidth="1" min="4" max="4"/>
    <col width="10" customWidth="1" min="5" max="5"/>
  </cols>
  <sheetData>
    <row r="1">
      <c r="A1" s="1" t="inlineStr">
        <is>
          <t>Billing app scorecard</t>
        </is>
      </c>
    </row>
    <row r="2">
      <c r="A2" s="3" t="inlineStr">
        <is>
          <t>Weight each test 1 to 5 for your restaurant, then score each app 0 to 5 after a live demo. Highest weighted score is the best fit for YOU, not the best app.</t>
        </is>
      </c>
    </row>
    <row r="4">
      <c r="A4" s="6" t="inlineStr">
        <is>
          <t>Test to run in the demo</t>
        </is>
      </c>
      <c r="B4" s="6" t="inlineStr">
        <is>
          <t>Weight (1-5)</t>
        </is>
      </c>
      <c r="C4" s="6" t="inlineStr">
        <is>
          <t>App A</t>
        </is>
      </c>
      <c r="D4" s="6" t="inlineStr">
        <is>
          <t>App B</t>
        </is>
      </c>
      <c r="E4" s="6" t="inlineStr">
        <is>
          <t>App C</t>
        </is>
      </c>
    </row>
    <row r="5">
      <c r="A5" t="inlineStr">
        <is>
          <t>Prints a correct 5% bill with CGST/SGST split and your GSTIN</t>
        </is>
      </c>
      <c r="B5" s="4" t="n">
        <v>5</v>
      </c>
      <c r="C5" s="4" t="n"/>
      <c r="D5" s="4" t="n"/>
      <c r="E5" s="4" t="n"/>
    </row>
    <row r="6">
      <c r="A6" t="inlineStr">
        <is>
          <t>Service charge is OFF by default and can be shown as optional</t>
        </is>
      </c>
      <c r="B6" s="4" t="n">
        <v>5</v>
      </c>
      <c r="C6" s="4" t="n"/>
      <c r="D6" s="4" t="n"/>
      <c r="E6" s="4" t="n"/>
    </row>
    <row r="7">
      <c r="A7" t="inlineStr">
        <is>
          <t>KOT goes to kitchen printer or screen without re-typing</t>
        </is>
      </c>
      <c r="B7" s="4" t="n">
        <v>4</v>
      </c>
      <c r="C7" s="4" t="n"/>
      <c r="D7" s="4" t="n"/>
      <c r="E7" s="4" t="n"/>
    </row>
    <row r="8">
      <c r="A8" t="inlineStr">
        <is>
          <t>Works when the internet drops for an hour, then syncs</t>
        </is>
      </c>
      <c r="B8" s="4" t="n">
        <v>5</v>
      </c>
      <c r="C8" s="4" t="n"/>
      <c r="D8" s="4" t="n"/>
      <c r="E8" s="4" t="n"/>
    </row>
    <row r="9">
      <c r="A9" t="inlineStr">
        <is>
          <t>Void or discount needs manager approval and leaves a log</t>
        </is>
      </c>
      <c r="B9" s="4" t="n">
        <v>4</v>
      </c>
      <c r="C9" s="4" t="n"/>
      <c r="D9" s="4" t="n"/>
      <c r="E9" s="4" t="n"/>
    </row>
    <row r="10">
      <c r="A10" t="inlineStr">
        <is>
          <t>Day-end report by GST rate exports to Excel or Tally</t>
        </is>
      </c>
      <c r="B10" s="4" t="n">
        <v>4</v>
      </c>
      <c r="C10" s="4" t="n"/>
      <c r="D10" s="4" t="n"/>
      <c r="E10" s="4" t="n"/>
    </row>
    <row r="11">
      <c r="A11" t="inlineStr">
        <is>
          <t>Zomato and Swiggy orders land in the same bill book</t>
        </is>
      </c>
      <c r="B11" s="4" t="n">
        <v>3</v>
      </c>
      <c r="C11" s="4" t="n"/>
      <c r="D11" s="4" t="n"/>
      <c r="E11" s="4" t="n"/>
    </row>
    <row r="12">
      <c r="A12" t="inlineStr">
        <is>
          <t>Split bill, merge tables and move a table mid-meal</t>
        </is>
      </c>
      <c r="B12" s="4" t="n">
        <v>3</v>
      </c>
      <c r="C12" s="4" t="n"/>
      <c r="D12" s="4" t="n"/>
      <c r="E12" s="4" t="n"/>
    </row>
    <row r="13">
      <c r="A13" t="inlineStr">
        <is>
          <t>Recipe costing and ingredient stock cut on each sale</t>
        </is>
      </c>
      <c r="B13" s="4" t="n">
        <v>3</v>
      </c>
      <c r="C13" s="4" t="n"/>
      <c r="D13" s="4" t="n"/>
      <c r="E13" s="4" t="n"/>
    </row>
    <row r="14">
      <c r="A14" t="inlineStr">
        <is>
          <t>Prints on the printer you already own</t>
        </is>
      </c>
      <c r="B14" s="4" t="n">
        <v>3</v>
      </c>
      <c r="C14" s="4" t="n"/>
      <c r="D14" s="4" t="n"/>
      <c r="E14" s="4" t="n"/>
    </row>
    <row r="15">
      <c r="A15" t="inlineStr">
        <is>
          <t>Written price for year 1, add-ons, renewal cap and export of your data</t>
        </is>
      </c>
      <c r="B15" s="4" t="n">
        <v>5</v>
      </c>
      <c r="C15" s="4" t="n"/>
      <c r="D15" s="4" t="n"/>
      <c r="E15" s="4" t="n"/>
    </row>
    <row r="16">
      <c r="A16" t="inlineStr">
        <is>
          <t>Support answers on a weekend evening (test it)</t>
        </is>
      </c>
      <c r="B16" s="4" t="n">
        <v>4</v>
      </c>
      <c r="C16" s="4" t="n"/>
      <c r="D16" s="4" t="n"/>
      <c r="E16" s="4" t="n"/>
    </row>
    <row r="18">
      <c r="A18" s="11" t="inlineStr">
        <is>
          <t>Weighted score (out of 100)</t>
        </is>
      </c>
      <c r="C18" s="14">
        <f>ROUND(SUMPRODUCT($B$5:$B$16,C5:C16)/(SUM($B$5:$B$16)*5)*100,1)</f>
        <v/>
      </c>
      <c r="D18" s="14">
        <f>ROUND(SUMPRODUCT($B$5:$B$16,D5:D16)/(SUM($B$5:$B$16)*5)*100,1)</f>
        <v/>
      </c>
      <c r="E18" s="14">
        <f>ROUND(SUMPRODUCT($B$5:$B$16,E5:E16)/(SUM($B$5:$B$16)*5)*100,1)</f>
        <v/>
      </c>
    </row>
    <row r="19">
      <c r="A19" t="inlineStr">
        <is>
          <t>Best fit</t>
        </is>
      </c>
      <c r="C19" s="15">
        <f>IF(MAX(C18:E18)=0,"Enter scores",INDEX({"App A","App B","App C"},MATCH(MAX(C18:E18),C18:E18,0)))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2026-09-24T19:40:32Z</dcterms:created>
  <dcterms:modified xmlns:dcterms="http://purl.org/dc/terms/" xmlns:xsi="http://www.w3.org/2001/XMLSchema-instance" xsi:type="dcterms:W3CDTF">2026-09-24T19:40:32Z</dcterms:modified>
</cp:coreProperties>
</file>