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ermissions" sheetId="2" state="visible" r:id="rId2"/>
    <sheet xmlns:r="http://schemas.openxmlformats.org/officeDocument/2006/relationships" name="Generator fuel" sheetId="3" state="visible" r:id="rId3"/>
    <sheet xmlns:r="http://schemas.openxmlformats.org/officeDocument/2006/relationships" name="Deposit reconciliation" sheetId="4" state="visible" r:id="rId4"/>
    <sheet xmlns:r="http://schemas.openxmlformats.org/officeDocument/2006/relationships" name="Parking" sheetId="5" state="visible" r:id="rId5"/>
    <sheet xmlns:r="http://schemas.openxmlformats.org/officeDocument/2006/relationships" name="Rain plan" sheetId="6" state="visible" r:id="rId6"/>
  </sheets>
  <definedNames/>
  <calcPr calcId="124519" fullCalcOnLoad="1"/>
</workbook>
</file>

<file path=xl/styles.xml><?xml version="1.0" encoding="utf-8"?>
<styleSheet xmlns="http://schemas.openxmlformats.org/spreadsheetml/2006/main">
  <numFmts count="6">
    <numFmt numFmtId="164" formatCode="yyyy-mm-dd"/>
    <numFmt numFmtId="165" formatCode="dd-mmm-yyyy"/>
    <numFmt numFmtId="166" formatCode="0.0"/>
    <numFmt numFmtId="167" formatCode="₹#,##0.00"/>
    <numFmt numFmtId="168" formatCode="₹#,##0"/>
    <numFmt numFmtId="169" formatCode="0.0%"/>
  </numFmts>
  <fonts count="6">
    <font>
      <name val="Calibri"/>
      <family val="2"/>
      <color theme="1"/>
      <sz val="11"/>
      <scheme val="minor"/>
    </font>
    <font>
      <b val="1"/>
      <color rgb="001E3A8A"/>
      <sz val="14"/>
    </font>
    <font>
      <i val="1"/>
      <color rgb="00475569"/>
    </font>
    <font>
      <b val="1"/>
      <color rgb="00FFFFFF"/>
    </font>
    <font>
      <b val="1"/>
    </font>
    <font>
      <b val="1"/>
      <color rgb="001E3A8A"/>
    </font>
  </fonts>
  <fills count="5">
    <fill>
      <patternFill/>
    </fill>
    <fill>
      <patternFill patternType="gray125"/>
    </fill>
    <fill>
      <patternFill patternType="solid">
        <fgColor rgb="00FFF7CC"/>
      </patternFill>
    </fill>
    <fill>
      <patternFill patternType="solid">
        <fgColor rgb="001E3A8A"/>
      </patternFill>
    </fill>
    <fill>
      <patternFill patternType="solid">
        <fgColor rgb="00E8F5E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165" fontId="0" fillId="2" borderId="1" pivotButton="0" quotePrefix="0" xfId="0"/>
    <xf numFmtId="0" fontId="3" fillId="3" borderId="1" applyAlignment="1" pivotButton="0" quotePrefix="0" xfId="0">
      <alignment vertical="center" wrapText="1"/>
    </xf>
    <xf numFmtId="0" fontId="0" fillId="2" borderId="1" applyAlignment="1" pivotButton="0" quotePrefix="0" xfId="0">
      <alignment vertical="top" wrapText="1"/>
    </xf>
    <xf numFmtId="0" fontId="0" fillId="2" borderId="1" pivotButton="0" quotePrefix="0" xfId="0"/>
    <xf numFmtId="165" fontId="0" fillId="4" borderId="1" pivotButton="0" quotePrefix="0" xfId="0"/>
    <xf numFmtId="1" fontId="4" fillId="4" borderId="1" pivotButton="0" quotePrefix="0" xfId="0"/>
    <xf numFmtId="1" fontId="0" fillId="2" borderId="1" pivotButton="0" quotePrefix="0" xfId="0"/>
    <xf numFmtId="9" fontId="0" fillId="2" borderId="1" pivotButton="0" quotePrefix="0" xfId="0"/>
    <xf numFmtId="166" fontId="0" fillId="2" borderId="1" pivotButton="0" quotePrefix="0" xfId="0"/>
    <xf numFmtId="167" fontId="0" fillId="2" borderId="1" pivotButton="0" quotePrefix="0" xfId="0"/>
    <xf numFmtId="2" fontId="0" fillId="2" borderId="1" pivotButton="0" quotePrefix="0" xfId="0"/>
    <xf numFmtId="166" fontId="0" fillId="4" borderId="1" pivotButton="0" quotePrefix="0" xfId="0"/>
    <xf numFmtId="166" fontId="4" fillId="4" borderId="1" pivotButton="0" quotePrefix="0" xfId="0"/>
    <xf numFmtId="168" fontId="4" fillId="4" borderId="1" pivotButton="0" quotePrefix="0" xfId="0"/>
    <xf numFmtId="168" fontId="0" fillId="4" borderId="1" pivotButton="0" quotePrefix="0" xfId="0"/>
    <xf numFmtId="0" fontId="5" fillId="0" borderId="0" pivotButton="0" quotePrefix="0" xfId="0"/>
    <xf numFmtId="169" fontId="0" fillId="4" borderId="1" pivotButton="0" quotePrefix="0" xfId="0"/>
    <xf numFmtId="0" fontId="0" fillId="0" borderId="0" applyAlignment="1" pivotButton="0" quotePrefix="0" xfId="0">
      <alignment wrapText="1"/>
    </xf>
    <xf numFmtId="0" fontId="2" fillId="0" borderId="0" pivotButton="0" quotePrefix="0" xfId="0"/>
    <xf numFmtId="168" fontId="0" fillId="2" borderId="1" pivotButton="0" quotePrefix="0" xfId="0"/>
    <xf numFmtId="3" fontId="0" fillId="2" borderId="1" pivotButton="0" quotePrefix="0" xfId="0"/>
    <xf numFmtId="3"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1" t="inlineStr">
        <is>
          <t>How to use this workbook</t>
        </is>
      </c>
    </row>
    <row r="3" ht="45" customHeight="1">
      <c r="A3" s="2" t="inlineStr">
        <is>
          <t>What this is: an event-day workbook for a party lawn, farmhouse or open-air venue. It tracks permissions, estimates generator diesel and the cost to recover, reconciles a decorator's security deposit line by line, and sizes parking.</t>
        </is>
      </c>
    </row>
    <row r="4" ht="45" customHeight="1">
      <c r="A4" s="2" t="inlineStr">
        <is>
          <t>1. "Permissions": enter the event date. Each item shows its latest safe date. Permission rules vary by city, so the "who to ask" column is a starting point: confirm with your local body, police station and fire office. Change the statuses as you go.</t>
        </is>
      </c>
    </row>
    <row r="5" ht="30" customHeight="1">
      <c r="A5" s="2" t="inlineStr">
        <is>
          <t>2. "Generator fuel": estimate the diesel an event will burn from the set's kVA rating and the load, then compare it with what the tank dip says afterwards.</t>
        </is>
      </c>
    </row>
    <row r="6" ht="30" customHeight="1">
      <c r="A6" s="2" t="inlineStr">
        <is>
          <t>3. "Deposit reconciliation": list each deduction from a decorator's or vendor's deposit, mark whether you hold photo evidence, and see the refund. Only evidenced deductions are taken.</t>
        </is>
      </c>
    </row>
    <row r="7" ht="30" customHeight="1">
      <c r="A7" s="2" t="inlineStr">
        <is>
          <t>4. "Parking": how many cars and two-wheelers to plan for, the area they need, and any shortfall. The area figures are assumptions; measure your own lawn.</t>
        </is>
      </c>
    </row>
    <row r="8" ht="30" customHeight="1">
      <c r="A8" s="2" t="inlineStr">
        <is>
          <t>5. "Rain plan": decision points and the cost of each action, so the call is made on numbers and not at 4 pm on the day.</t>
        </is>
      </c>
    </row>
    <row r="9" ht="105" customHeight="1">
      <c r="A9" s="2" t="inlineStr">
        <is>
          <t>Noise rules (Noise Pollution (Regulation and Control) Rules, 2000, verified September 2026): loudspeakers and public address systems are not to be used between 10 pm and 6 am, except inside closed premises such as banquet halls and community halls. A state government may allow use until midnight on festive or cultural occasions for no more than 15 days in a calendar year. At the boundary of a public place, noise may not exceed the area's ambient limit by more than 10 dB or 75 dB, whichever is lower. Residential ambient limits are 55 dB by day and 45 dB by night. An open lawn is not a closed premises, so plan for a 10 pm stop unless your state has permitted more.</t>
        </is>
      </c>
    </row>
    <row r="10" ht="30" customHeight="1">
      <c r="A10" s="2" t="inlineStr">
        <is>
          <t>Generator figures come from manufacturer-style fuel charts and are planning estimates. Use your own set's datasheet for real work.</t>
        </is>
      </c>
    </row>
    <row r="11" ht="18" customHeight="1">
      <c r="A11" s="2" t="inlineStr">
        <is>
          <t>Sample figures are illustrative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52" customWidth="1" min="1" max="1"/>
    <col width="46" customWidth="1" min="2" max="2"/>
    <col width="16" customWidth="1" min="3" max="3"/>
    <col width="16" customWidth="1" min="4" max="4"/>
    <col width="14" customWidth="1" min="5" max="5"/>
    <col width="14" customWidth="1" min="6" max="6"/>
    <col width="14" customWidth="1" min="7" max="7"/>
    <col width="26" customWidth="1" min="8" max="8"/>
  </cols>
  <sheetData>
    <row r="1">
      <c r="A1" s="1" t="inlineStr">
        <is>
          <t>Permissions and readiness checklist</t>
        </is>
      </c>
    </row>
    <row r="2" ht="48" customHeight="1">
      <c r="A2" s="3" t="inlineStr">
        <is>
          <t>Requirements vary by city. Confirm each item locally. Yellow cells are yours.</t>
        </is>
      </c>
    </row>
    <row r="4">
      <c r="A4" t="inlineStr">
        <is>
          <t>Event date</t>
        </is>
      </c>
      <c r="B4" s="4" t="n">
        <v>46368</v>
      </c>
    </row>
    <row r="6" ht="34" customHeight="1">
      <c r="A6" s="5" t="inlineStr">
        <is>
          <t>Item</t>
        </is>
      </c>
      <c r="B6" s="5" t="inlineStr">
        <is>
          <t>Who to ask (confirm locally)</t>
        </is>
      </c>
      <c r="C6" s="5" t="inlineStr">
        <is>
          <t>Needed by (days before event)</t>
        </is>
      </c>
      <c r="D6" s="5" t="inlineStr">
        <is>
          <t>Latest safe date</t>
        </is>
      </c>
      <c r="E6" s="5" t="inlineStr">
        <is>
          <t>Status</t>
        </is>
      </c>
      <c r="F6" s="5" t="inlineStr">
        <is>
          <t>Date received</t>
        </is>
      </c>
      <c r="G6" s="5" t="inlineStr">
        <is>
          <t>Owner</t>
        </is>
      </c>
      <c r="H6" s="5" t="inlineStr">
        <is>
          <t>Notes</t>
        </is>
      </c>
    </row>
    <row r="7" ht="32" customHeight="1">
      <c r="A7" s="6" t="inlineStr">
        <is>
          <t>Permission for the event on open ground or lawn</t>
        </is>
      </c>
      <c r="B7" s="6" t="inlineStr">
        <is>
          <t>Local body or district administration, as your city requires</t>
        </is>
      </c>
      <c r="C7" s="7" t="n">
        <v>30</v>
      </c>
      <c r="D7" s="8">
        <f>IF(A7="","",$B$4-C7)</f>
        <v/>
      </c>
      <c r="E7" s="7" t="inlineStr">
        <is>
          <t>Not started</t>
        </is>
      </c>
      <c r="F7" s="4" t="n"/>
      <c r="G7" s="7" t="n"/>
      <c r="H7" s="7" t="n"/>
    </row>
    <row r="8" ht="32" customHeight="1">
      <c r="A8" s="6" t="inlineStr">
        <is>
          <t>Police permission for the event and for loudspeakers or DJ</t>
        </is>
      </c>
      <c r="B8" s="6" t="inlineStr">
        <is>
          <t>Local police station, as your city requires</t>
        </is>
      </c>
      <c r="C8" s="7" t="n">
        <v>21</v>
      </c>
      <c r="D8" s="8">
        <f>IF(A8="","",$B$4-C8)</f>
        <v/>
      </c>
      <c r="E8" s="7" t="inlineStr">
        <is>
          <t>Not started</t>
        </is>
      </c>
      <c r="F8" s="4" t="n"/>
      <c r="G8" s="7" t="n"/>
      <c r="H8" s="7" t="n"/>
    </row>
    <row r="9" ht="32" customHeight="1">
      <c r="A9" s="6" t="inlineStr">
        <is>
          <t>Fire safety check for tents, pandals and cooking areas</t>
        </is>
      </c>
      <c r="B9" s="6" t="inlineStr">
        <is>
          <t>Fire office or your local body</t>
        </is>
      </c>
      <c r="C9" s="7" t="n">
        <v>14</v>
      </c>
      <c r="D9" s="8">
        <f>IF(A9="","",$B$4-C9)</f>
        <v/>
      </c>
      <c r="E9" s="7" t="inlineStr">
        <is>
          <t>Not started</t>
        </is>
      </c>
      <c r="F9" s="4" t="n"/>
      <c r="G9" s="7" t="n"/>
      <c r="H9" s="7" t="n"/>
    </row>
    <row r="10" ht="32" customHeight="1">
      <c r="A10" s="6" t="inlineStr">
        <is>
          <t>Music licences for recorded or live music</t>
        </is>
      </c>
      <c r="B10" s="6" t="inlineStr">
        <is>
          <t>PPL for sound recordings, IPRS for musical works</t>
        </is>
      </c>
      <c r="C10" s="7" t="n">
        <v>7</v>
      </c>
      <c r="D10" s="8">
        <f>IF(A10="","",$B$4-C10)</f>
        <v/>
      </c>
      <c r="E10" s="7" t="inlineStr">
        <is>
          <t>Not started</t>
        </is>
      </c>
      <c r="F10" s="4" t="n"/>
      <c r="G10" s="7" t="n"/>
      <c r="H10" s="7" t="n"/>
    </row>
    <row r="11" ht="32" customHeight="1">
      <c r="A11" s="6" t="inlineStr">
        <is>
          <t>FSSAI licence or registration of the caterer and any kitchen on site</t>
        </is>
      </c>
      <c r="B11" s="6" t="inlineStr">
        <is>
          <t>Caterer; confirm category on FoSCoS</t>
        </is>
      </c>
      <c r="C11" s="7" t="n">
        <v>14</v>
      </c>
      <c r="D11" s="8">
        <f>IF(A11="","",$B$4-C11)</f>
        <v/>
      </c>
      <c r="E11" s="7" t="inlineStr">
        <is>
          <t>Not started</t>
        </is>
      </c>
      <c r="F11" s="4" t="n"/>
      <c r="G11" s="7" t="n"/>
      <c r="H11" s="7" t="n"/>
    </row>
    <row r="12" ht="32" customHeight="1">
      <c r="A12" s="6" t="inlineStr">
        <is>
          <t>Liquor permission, if alcohol is served</t>
        </is>
      </c>
      <c r="B12" s="6" t="inlineStr">
        <is>
          <t>State excise department</t>
        </is>
      </c>
      <c r="C12" s="7" t="n">
        <v>21</v>
      </c>
      <c r="D12" s="8">
        <f>IF(A12="","",$B$4-C12)</f>
        <v/>
      </c>
      <c r="E12" s="7" t="inlineStr">
        <is>
          <t>Not started</t>
        </is>
      </c>
      <c r="F12" s="4" t="n"/>
      <c r="G12" s="7" t="n"/>
      <c r="H12" s="7" t="n"/>
    </row>
    <row r="13" ht="32" customHeight="1">
      <c r="A13" s="6" t="inlineStr">
        <is>
          <t>Generator: capacity, earthing, fuel storage, silencer canopy</t>
        </is>
      </c>
      <c r="B13" s="6" t="inlineStr">
        <is>
          <t>Your electrician and generator supplier</t>
        </is>
      </c>
      <c r="C13" s="7" t="n">
        <v>7</v>
      </c>
      <c r="D13" s="8">
        <f>IF(A13="","",$B$4-C13)</f>
        <v/>
      </c>
      <c r="E13" s="7" t="inlineStr">
        <is>
          <t>Not started</t>
        </is>
      </c>
      <c r="F13" s="4" t="n"/>
      <c r="G13" s="7" t="n"/>
      <c r="H13" s="7" t="n"/>
    </row>
    <row r="14" ht="32" customHeight="1">
      <c r="A14" s="6" t="inlineStr">
        <is>
          <t>Parking plan, marshals, signage, neighbours informed</t>
        </is>
      </c>
      <c r="B14" s="6" t="inlineStr">
        <is>
          <t>Venue manager</t>
        </is>
      </c>
      <c r="C14" s="7" t="n">
        <v>7</v>
      </c>
      <c r="D14" s="8">
        <f>IF(A14="","",$B$4-C14)</f>
        <v/>
      </c>
      <c r="E14" s="7" t="inlineStr">
        <is>
          <t>Not started</t>
        </is>
      </c>
      <c r="F14" s="4" t="n"/>
      <c r="G14" s="7" t="n"/>
      <c r="H14" s="7" t="n"/>
    </row>
    <row r="15" ht="32" customHeight="1">
      <c r="A15" s="6" t="inlineStr">
        <is>
          <t>Public liability or event insurance, if your policy requires</t>
        </is>
      </c>
      <c r="B15" s="6" t="inlineStr">
        <is>
          <t>Your insurer</t>
        </is>
      </c>
      <c r="C15" s="7" t="n">
        <v>14</v>
      </c>
      <c r="D15" s="8">
        <f>IF(A15="","",$B$4-C15)</f>
        <v/>
      </c>
      <c r="E15" s="7" t="inlineStr">
        <is>
          <t>Not started</t>
        </is>
      </c>
      <c r="F15" s="4" t="n"/>
      <c r="G15" s="7" t="n"/>
      <c r="H15" s="7" t="n"/>
    </row>
    <row r="16" ht="32" customHeight="1">
      <c r="A16" s="6" t="inlineStr">
        <is>
          <t>Toilets, drinking water and housekeeping staff planned</t>
        </is>
      </c>
      <c r="B16" s="6" t="inlineStr">
        <is>
          <t>Venue manager</t>
        </is>
      </c>
      <c r="C16" s="7" t="n">
        <v>3</v>
      </c>
      <c r="D16" s="8">
        <f>IF(A16="","",$B$4-C16)</f>
        <v/>
      </c>
      <c r="E16" s="7" t="inlineStr">
        <is>
          <t>Not started</t>
        </is>
      </c>
      <c r="F16" s="4" t="n"/>
      <c r="G16" s="7" t="n"/>
      <c r="H16" s="7" t="n"/>
    </row>
    <row r="17" ht="32" customHeight="1">
      <c r="A17" s="6" t="inlineStr">
        <is>
          <t>First aid, fire extinguishers and marked exits</t>
        </is>
      </c>
      <c r="B17" s="6" t="inlineStr">
        <is>
          <t>Venue manager</t>
        </is>
      </c>
      <c r="C17" s="7" t="n">
        <v>3</v>
      </c>
      <c r="D17" s="8">
        <f>IF(A17="","",$B$4-C17)</f>
        <v/>
      </c>
      <c r="E17" s="7" t="inlineStr">
        <is>
          <t>Not started</t>
        </is>
      </c>
      <c r="F17" s="4" t="n"/>
      <c r="G17" s="7" t="n"/>
      <c r="H17" s="7" t="n"/>
    </row>
    <row r="18" ht="32" customHeight="1">
      <c r="A18" s="6" t="inlineStr">
        <is>
          <t>Weather plan agreed: tent hire or covered space held</t>
        </is>
      </c>
      <c r="B18" s="6" t="inlineStr">
        <is>
          <t>Venue manager and decorator</t>
        </is>
      </c>
      <c r="C18" s="7" t="n">
        <v>7</v>
      </c>
      <c r="D18" s="8">
        <f>IF(A18="","",$B$4-C18)</f>
        <v/>
      </c>
      <c r="E18" s="7" t="inlineStr">
        <is>
          <t>Not started</t>
        </is>
      </c>
      <c r="F18" s="4" t="n"/>
      <c r="G18" s="7" t="n"/>
      <c r="H18" s="7" t="n"/>
    </row>
    <row r="19" ht="32" customHeight="1">
      <c r="A19" s="6" t="inlineStr">
        <is>
          <t>Decorator and vendor rules briefed in writing: load-in time, no pits or nails, deposit</t>
        </is>
      </c>
      <c r="B19" s="6" t="inlineStr">
        <is>
          <t>Venue manager</t>
        </is>
      </c>
      <c r="C19" s="7" t="n">
        <v>7</v>
      </c>
      <c r="D19" s="8">
        <f>IF(A19="","",$B$4-C19)</f>
        <v/>
      </c>
      <c r="E19" s="7" t="inlineStr">
        <is>
          <t>Not started</t>
        </is>
      </c>
      <c r="F19" s="4" t="n"/>
      <c r="G19" s="7" t="n"/>
      <c r="H19" s="7" t="n"/>
    </row>
    <row r="20" ht="32" customHeight="1">
      <c r="A20" s="6" t="inlineStr">
        <is>
          <t>Noise plan: outdoor speakers stop by 10 pm unless the state permits later use</t>
        </is>
      </c>
      <c r="B20" s="6" t="inlineStr">
        <is>
          <t>Venue manager and DJ</t>
        </is>
      </c>
      <c r="C20" s="7" t="n">
        <v>3</v>
      </c>
      <c r="D20" s="8">
        <f>IF(A20="","",$B$4-C20)</f>
        <v/>
      </c>
      <c r="E20" s="7" t="inlineStr">
        <is>
          <t>Not started</t>
        </is>
      </c>
      <c r="F20" s="4" t="n"/>
      <c r="G20" s="7" t="n"/>
      <c r="H20" s="7" t="n"/>
    </row>
    <row r="23">
      <c r="A23" t="inlineStr">
        <is>
          <t>Items listed</t>
        </is>
      </c>
      <c r="B23" s="9">
        <f>COUNTA(A7:A22)</f>
        <v/>
      </c>
    </row>
    <row r="24">
      <c r="A24" t="inlineStr">
        <is>
          <t>Received or not needed</t>
        </is>
      </c>
      <c r="B24" s="9">
        <f>COUNTIF(E7:E22,"Received")+COUNTIF(E7:E22,"Not needed")</f>
        <v/>
      </c>
    </row>
    <row r="25">
      <c r="A25" t="inlineStr">
        <is>
          <t>Still open</t>
        </is>
      </c>
      <c r="B25" s="9">
        <f>B23-B24</f>
        <v/>
      </c>
    </row>
    <row r="26">
      <c r="A26" t="inlineStr">
        <is>
          <t>Report date for the late check</t>
        </is>
      </c>
      <c r="B26" s="4" t="n">
        <v>46346</v>
      </c>
    </row>
    <row r="27">
      <c r="A27" t="inlineStr">
        <is>
          <t>Open and already past the latest safe date</t>
        </is>
      </c>
      <c r="B27" s="9">
        <f>SUMPRODUCT((A7:A22&lt;&gt;"")*(E7:E22&lt;&gt;"Received")*(E7:E22&lt;&gt;"Not needed")*(D7:D22&lt;B26))</f>
        <v/>
      </c>
    </row>
  </sheetData>
  <mergeCells count="1">
    <mergeCell ref="A2:H2"/>
  </mergeCells>
  <dataValidations count="1">
    <dataValidation sqref="E7:E30" showDropDown="0" showInputMessage="0" showErrorMessage="0" allowBlank="1" type="list">
      <formula1>"Not started,Applied,Received,Not needed"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64" customWidth="1" min="1" max="1"/>
    <col width="16" customWidth="1" min="2" max="2"/>
    <col width="4" customWidth="1" min="3" max="3"/>
    <col width="4" customWidth="1" min="4" max="4"/>
    <col width="4" customWidth="1" min="5" max="5"/>
    <col width="4" customWidth="1" min="6" max="6"/>
  </cols>
  <sheetData>
    <row r="1">
      <c r="A1" s="1" t="inlineStr">
        <is>
          <t>Generator diesel: estimate, then reconcile</t>
        </is>
      </c>
    </row>
    <row r="2" ht="48" customHeight="1">
      <c r="A2" s="3" t="inlineStr">
        <is>
          <t>Rule of thumb: about 0.2 litres per kVA per hour at full load; part-load factors from typical fuel charts. Use your datasheet for real work.</t>
        </is>
      </c>
    </row>
    <row r="4">
      <c r="A4" t="inlineStr">
        <is>
          <t>Generator rating (kVA)</t>
        </is>
      </c>
      <c r="B4" s="10" t="n">
        <v>125</v>
      </c>
    </row>
    <row r="5">
      <c r="A5" t="inlineStr">
        <is>
          <t>Number of sets running</t>
        </is>
      </c>
      <c r="B5" s="10" t="n">
        <v>1</v>
      </c>
    </row>
    <row r="6">
      <c r="A6" t="inlineStr">
        <is>
          <t>Expected load (25, 50, 75 or 100 %)</t>
        </is>
      </c>
      <c r="B6" s="11" t="n">
        <v>0.75</v>
      </c>
    </row>
    <row r="7">
      <c r="A7" t="inlineStr">
        <is>
          <t>Hours running (test, event and teardown)</t>
        </is>
      </c>
      <c r="B7" s="12" t="n">
        <v>9</v>
      </c>
    </row>
    <row r="8">
      <c r="A8" t="inlineStr">
        <is>
          <t>Diesel price per litre (INR, an assumption: enter today's price)</t>
        </is>
      </c>
      <c r="B8" s="13" t="n">
        <v>90</v>
      </c>
    </row>
    <row r="10" ht="34" customHeight="1">
      <c r="A10" s="5" t="inlineStr">
        <is>
          <t>Load</t>
        </is>
      </c>
      <c r="B10" s="5" t="inlineStr">
        <is>
          <t>Share of full-load burn</t>
        </is>
      </c>
    </row>
    <row r="11">
      <c r="A11" s="11" t="n">
        <v>0.25</v>
      </c>
      <c r="B11" s="14" t="n">
        <v>0.3</v>
      </c>
    </row>
    <row r="12">
      <c r="A12" s="11" t="n">
        <v>0.5</v>
      </c>
      <c r="B12" s="14" t="n">
        <v>0.52</v>
      </c>
    </row>
    <row r="13">
      <c r="A13" s="11" t="n">
        <v>0.75</v>
      </c>
      <c r="B13" s="14" t="n">
        <v>0.76</v>
      </c>
    </row>
    <row r="14">
      <c r="A14" s="11" t="n">
        <v>1</v>
      </c>
      <c r="B14" s="14" t="n">
        <v>1</v>
      </c>
    </row>
    <row r="16">
      <c r="A16" t="inlineStr">
        <is>
          <t>Full-load burn per set (litres per hour)</t>
        </is>
      </c>
      <c r="B16" s="15">
        <f>B4*0.2</f>
        <v/>
      </c>
    </row>
    <row r="17">
      <c r="A17" t="inlineStr">
        <is>
          <t>Burn at expected load (litres per hour per set)</t>
        </is>
      </c>
      <c r="B17" s="15">
        <f>B16*VLOOKUP(B6,A11:B14,2,FALSE)</f>
        <v/>
      </c>
    </row>
    <row r="18">
      <c r="A18" t="inlineStr">
        <is>
          <t>Estimated diesel for the event (litres)</t>
        </is>
      </c>
      <c r="B18" s="16">
        <f>B17*B5*B7</f>
        <v/>
      </c>
    </row>
    <row r="19">
      <c r="A19" t="inlineStr">
        <is>
          <t>Estimated diesel cost (INR)</t>
        </is>
      </c>
      <c r="B19" s="17">
        <f>B18*B8</f>
        <v/>
      </c>
    </row>
    <row r="20">
      <c r="A20" t="inlineStr">
        <is>
          <t>Cost per hour of running (INR)</t>
        </is>
      </c>
      <c r="B20" s="18">
        <f>IF(B7=0,0,B19/B7)</f>
        <v/>
      </c>
    </row>
    <row r="22">
      <c r="A22" s="19" t="inlineStr">
        <is>
          <t>Reconcile after the event</t>
        </is>
      </c>
    </row>
    <row r="23">
      <c r="A23" t="inlineStr">
        <is>
          <t>Tank dip before (litres)</t>
        </is>
      </c>
      <c r="B23" s="12" t="n">
        <v>300</v>
      </c>
    </row>
    <row r="24">
      <c r="A24" t="inlineStr">
        <is>
          <t>Diesel topped up (litres)</t>
        </is>
      </c>
      <c r="B24" s="12" t="n">
        <v>0</v>
      </c>
    </row>
    <row r="25">
      <c r="A25" t="inlineStr">
        <is>
          <t>Tank dip after (litres)</t>
        </is>
      </c>
      <c r="B25" s="12" t="n">
        <v>118</v>
      </c>
    </row>
    <row r="26">
      <c r="A26" t="inlineStr">
        <is>
          <t>Diesel actually used (litres)</t>
        </is>
      </c>
      <c r="B26" s="16">
        <f>B23+B24-B25</f>
        <v/>
      </c>
    </row>
    <row r="27">
      <c r="A27" t="inlineStr">
        <is>
          <t>Actual diesel cost (INR)</t>
        </is>
      </c>
      <c r="B27" s="17">
        <f>B26*B8</f>
        <v/>
      </c>
    </row>
    <row r="28">
      <c r="A28" t="inlineStr">
        <is>
          <t>Difference from the estimate (litres)</t>
        </is>
      </c>
      <c r="B28" s="15">
        <f>B26-B18</f>
        <v/>
      </c>
    </row>
    <row r="29">
      <c r="A29" t="inlineStr">
        <is>
          <t>Difference from the estimate (share)</t>
        </is>
      </c>
      <c r="B29" s="20">
        <f>IF(B18=0,0,B28/B18)</f>
        <v/>
      </c>
    </row>
    <row r="30" ht="44" customHeight="1">
      <c r="A30" s="21" t="inlineStr">
        <is>
          <t>Read it: a large gap means the load was not what you assumed, the set is burning more than its chart, or fuel went somewhere else. Check the hour meter and the tank dip before you argue with a client about the charge.</t>
        </is>
      </c>
    </row>
    <row r="31">
      <c r="A31" s="22" t="inlineStr">
        <is>
          <t>Sample dip readings are invented.</t>
        </is>
      </c>
    </row>
  </sheetData>
  <mergeCells count="2">
    <mergeCell ref="A2:F2"/>
    <mergeCell ref="A30:F30"/>
  </mergeCells>
  <dataValidations count="1">
    <dataValidation sqref="B6" showDropDown="0" showInputMessage="0" showErrorMessage="0" allowBlank="1" type="list">
      <formula1>"0.25,0.5,0.75,1"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58" customWidth="1" min="1" max="1"/>
    <col width="28" customWidth="1" min="2" max="2"/>
    <col width="20" customWidth="1" min="3" max="3"/>
    <col width="18" customWidth="1" min="4" max="4"/>
    <col width="28" customWidth="1" min="5" max="5"/>
  </cols>
  <sheetData>
    <row r="1">
      <c r="A1" s="1" t="inlineStr">
        <is>
          <t>Decorator or vendor security deposit</t>
        </is>
      </c>
    </row>
    <row r="2" ht="48" customHeight="1">
      <c r="A2" s="3" t="inlineStr">
        <is>
          <t>Deduct only what you can show. Yellow cells are yours.</t>
        </is>
      </c>
    </row>
    <row r="4">
      <c r="A4" t="inlineStr">
        <is>
          <t>Vendor (sample)</t>
        </is>
      </c>
      <c r="B4" s="7" t="inlineStr">
        <is>
          <t>Decor Studio A</t>
        </is>
      </c>
    </row>
    <row r="5">
      <c r="A5" t="inlineStr">
        <is>
          <t>Deposit held (INR)</t>
        </is>
      </c>
      <c r="B5" s="23" t="n">
        <v>50000</v>
      </c>
    </row>
    <row r="7" ht="34" customHeight="1">
      <c r="A7" s="5" t="inlineStr">
        <is>
          <t>Deduction</t>
        </is>
      </c>
      <c r="B7" s="5" t="inlineStr">
        <is>
          <t>Photo or written evidence (Y/N)</t>
        </is>
      </c>
      <c r="C7" s="5" t="inlineStr">
        <is>
          <t>Amount claimed (INR)</t>
        </is>
      </c>
      <c r="D7" s="5" t="inlineStr">
        <is>
          <t>Deducted (INR)</t>
        </is>
      </c>
      <c r="E7" s="5" t="inlineStr">
        <is>
          <t>Not deducted: no evidence (INR)</t>
        </is>
      </c>
    </row>
    <row r="8">
      <c r="A8" s="7" t="inlineStr">
        <is>
          <t>Turf repair where a mandap pit was dug</t>
        </is>
      </c>
      <c r="B8" s="7" t="inlineStr">
        <is>
          <t>Y</t>
        </is>
      </c>
      <c r="C8" s="23" t="n">
        <v>6500</v>
      </c>
      <c r="D8" s="18">
        <f>IF(A8="",0,IF(B8="Y",C8,0))</f>
        <v/>
      </c>
      <c r="E8" s="18">
        <f>IF(A8="",0,IF(B8="Y",0,C8))</f>
        <v/>
      </c>
    </row>
    <row r="9">
      <c r="A9" s="7" t="inlineStr">
        <is>
          <t>Two broken pole lights</t>
        </is>
      </c>
      <c r="B9" s="7" t="inlineStr">
        <is>
          <t>Y</t>
        </is>
      </c>
      <c r="C9" s="23" t="n">
        <v>4200</v>
      </c>
      <c r="D9" s="18">
        <f>IF(A9="",0,IF(B9="Y",C9,0))</f>
        <v/>
      </c>
      <c r="E9" s="18">
        <f>IF(A9="",0,IF(B9="Y",0,C9))</f>
        <v/>
      </c>
    </row>
    <row r="10">
      <c r="A10" s="7" t="inlineStr">
        <is>
          <t>Extra cleaning of the stage area</t>
        </is>
      </c>
      <c r="B10" s="7" t="inlineStr">
        <is>
          <t>N</t>
        </is>
      </c>
      <c r="C10" s="23" t="n">
        <v>3000</v>
      </c>
      <c r="D10" s="18">
        <f>IF(A10="",0,IF(B10="Y",C10,0))</f>
        <v/>
      </c>
      <c r="E10" s="18">
        <f>IF(A10="",0,IF(B10="Y",0,C10))</f>
        <v/>
      </c>
    </row>
    <row r="11">
      <c r="A11" s="7" t="inlineStr">
        <is>
          <t>Nail holes in the wooden gazebo</t>
        </is>
      </c>
      <c r="B11" s="7" t="inlineStr">
        <is>
          <t>Y</t>
        </is>
      </c>
      <c r="C11" s="23" t="n">
        <v>1800</v>
      </c>
      <c r="D11" s="18">
        <f>IF(A11="",0,IF(B11="Y",C11,0))</f>
        <v/>
      </c>
      <c r="E11" s="18">
        <f>IF(A11="",0,IF(B11="Y",0,C11))</f>
        <v/>
      </c>
    </row>
    <row r="12">
      <c r="A12" s="7" t="n"/>
      <c r="B12" s="7" t="n"/>
      <c r="C12" s="23" t="n"/>
      <c r="D12" s="18">
        <f>IF(A12="",0,IF(B12="Y",C12,0))</f>
        <v/>
      </c>
      <c r="E12" s="18">
        <f>IF(A12="",0,IF(B12="Y",0,C12))</f>
        <v/>
      </c>
    </row>
    <row r="13">
      <c r="A13" s="7" t="n"/>
      <c r="B13" s="7" t="n"/>
      <c r="C13" s="23" t="n"/>
      <c r="D13" s="18">
        <f>IF(A13="",0,IF(B13="Y",C13,0))</f>
        <v/>
      </c>
      <c r="E13" s="18">
        <f>IF(A13="",0,IF(B13="Y",0,C13))</f>
        <v/>
      </c>
    </row>
    <row r="14">
      <c r="A14" s="7" t="n"/>
      <c r="B14" s="7" t="n"/>
      <c r="C14" s="23" t="n"/>
      <c r="D14" s="18">
        <f>IF(A14="",0,IF(B14="Y",C14,0))</f>
        <v/>
      </c>
      <c r="E14" s="18">
        <f>IF(A14="",0,IF(B14="Y",0,C14))</f>
        <v/>
      </c>
    </row>
    <row r="15">
      <c r="A15" s="7" t="n"/>
      <c r="B15" s="7" t="n"/>
      <c r="C15" s="23" t="n"/>
      <c r="D15" s="18">
        <f>IF(A15="",0,IF(B15="Y",C15,0))</f>
        <v/>
      </c>
      <c r="E15" s="18">
        <f>IF(A15="",0,IF(B15="Y",0,C15))</f>
        <v/>
      </c>
    </row>
    <row r="16">
      <c r="A16" s="7" t="n"/>
      <c r="B16" s="7" t="n"/>
      <c r="C16" s="23" t="n"/>
      <c r="D16" s="18">
        <f>IF(A16="",0,IF(B16="Y",C16,0))</f>
        <v/>
      </c>
      <c r="E16" s="18">
        <f>IF(A16="",0,IF(B16="Y",0,C16))</f>
        <v/>
      </c>
    </row>
    <row r="17">
      <c r="A17" s="7" t="n"/>
      <c r="B17" s="7" t="n"/>
      <c r="C17" s="23" t="n"/>
      <c r="D17" s="18">
        <f>IF(A17="",0,IF(B17="Y",C17,0))</f>
        <v/>
      </c>
      <c r="E17" s="18">
        <f>IF(A17="",0,IF(B17="Y",0,C17))</f>
        <v/>
      </c>
    </row>
    <row r="18">
      <c r="A18" s="7" t="n"/>
      <c r="B18" s="7" t="n"/>
      <c r="C18" s="23" t="n"/>
      <c r="D18" s="18">
        <f>IF(A18="",0,IF(B18="Y",C18,0))</f>
        <v/>
      </c>
      <c r="E18" s="18">
        <f>IF(A18="",0,IF(B18="Y",0,C18))</f>
        <v/>
      </c>
    </row>
    <row r="19">
      <c r="A19" s="7" t="n"/>
      <c r="B19" s="7" t="n"/>
      <c r="C19" s="23" t="n"/>
      <c r="D19" s="18">
        <f>IF(A19="",0,IF(B19="Y",C19,0))</f>
        <v/>
      </c>
      <c r="E19" s="18">
        <f>IF(A19="",0,IF(B19="Y",0,C19))</f>
        <v/>
      </c>
    </row>
    <row r="21">
      <c r="A21" t="inlineStr">
        <is>
          <t>Total deducted (INR)</t>
        </is>
      </c>
      <c r="B21" s="17">
        <f>SUM(D8:D19)</f>
        <v/>
      </c>
    </row>
    <row r="22">
      <c r="A22" t="inlineStr">
        <is>
          <t>Refund to vendor (INR)</t>
        </is>
      </c>
      <c r="B22" s="17">
        <f>MAX(0,B5-B21)</f>
        <v/>
      </c>
    </row>
    <row r="23">
      <c r="A23" t="inlineStr">
        <is>
          <t>Claims dropped for lack of evidence (INR)</t>
        </is>
      </c>
      <c r="B23" s="17">
        <f>SUM(E8:E19)</f>
        <v/>
      </c>
    </row>
    <row r="24">
      <c r="A24" t="inlineStr">
        <is>
          <t>Deductions above the deposit, to recover separately (INR)</t>
        </is>
      </c>
      <c r="B24" s="17">
        <f>MAX(0,B21-B5)</f>
        <v/>
      </c>
    </row>
    <row r="26" ht="34" customHeight="1">
      <c r="A26" s="21" t="inlineStr">
        <is>
          <t>Photograph the lawn before the vendor starts and again after strike, with the date and time visible. A deduction with a before and after picture is rarely argued.</t>
        </is>
      </c>
    </row>
  </sheetData>
  <mergeCells count="2">
    <mergeCell ref="A2:F2"/>
    <mergeCell ref="A26:E26"/>
  </mergeCells>
  <dataValidations count="1">
    <dataValidation sqref="B8:B19" showDropDown="0" showInputMessage="0" showErrorMessage="0" allowBlank="1" type="list">
      <formula1>"Y,N"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2" customWidth="1" min="1" max="1"/>
    <col width="16" customWidth="1" min="2" max="2"/>
    <col width="4" customWidth="1" min="3" max="3"/>
    <col width="4" customWidth="1" min="4" max="4"/>
  </cols>
  <sheetData>
    <row r="1">
      <c r="A1" s="1" t="inlineStr">
        <is>
          <t>Parking sizing</t>
        </is>
      </c>
    </row>
    <row r="2" ht="48" customHeight="1">
      <c r="A2" s="3" t="inlineStr">
        <is>
          <t>The area per vehicle and the marshal ratio are ASSUMPTIONS. Mark out one bay and one lane on your own lawn and measure them.</t>
        </is>
      </c>
    </row>
    <row r="4">
      <c r="A4" t="inlineStr">
        <is>
          <t>Expected guests</t>
        </is>
      </c>
      <c r="B4" s="10" t="n">
        <v>500</v>
      </c>
    </row>
    <row r="5">
      <c r="A5" t="inlineStr">
        <is>
          <t>Share who arrive by car</t>
        </is>
      </c>
      <c r="B5" s="11" t="n">
        <v>0.6</v>
      </c>
    </row>
    <row r="6">
      <c r="A6" t="inlineStr">
        <is>
          <t>People per car</t>
        </is>
      </c>
      <c r="B6" s="12" t="n">
        <v>3.5</v>
      </c>
    </row>
    <row r="7">
      <c r="A7" t="inlineStr">
        <is>
          <t>Share who arrive on two-wheelers</t>
        </is>
      </c>
      <c r="B7" s="11" t="n">
        <v>0.15</v>
      </c>
    </row>
    <row r="8">
      <c r="A8" t="inlineStr">
        <is>
          <t>People per two-wheeler</t>
        </is>
      </c>
      <c r="B8" s="12" t="n">
        <v>1.3</v>
      </c>
    </row>
    <row r="9">
      <c r="A9" t="inlineStr">
        <is>
          <t>Share arriving within the same hour (peak overlap)</t>
        </is>
      </c>
      <c r="B9" s="11" t="n">
        <v>0.85</v>
      </c>
    </row>
    <row r="10">
      <c r="A10" t="inlineStr">
        <is>
          <t>Area per car including lanes (sq m, assumption)</t>
        </is>
      </c>
      <c r="B10" s="12" t="n">
        <v>25</v>
      </c>
    </row>
    <row r="11">
      <c r="A11" t="inlineStr">
        <is>
          <t>Area per two-wheeler including lanes (sq m, assumption)</t>
        </is>
      </c>
      <c r="B11" s="12" t="n">
        <v>3</v>
      </c>
    </row>
    <row r="12">
      <c r="A12" t="inlineStr">
        <is>
          <t>Parking area you can actually use (sq m)</t>
        </is>
      </c>
      <c r="B12" s="24" t="n">
        <v>3800</v>
      </c>
    </row>
    <row r="13">
      <c r="A13" t="inlineStr">
        <is>
          <t>Cars per marshal (assumption)</t>
        </is>
      </c>
      <c r="B13" s="10" t="n">
        <v>50</v>
      </c>
    </row>
    <row r="15">
      <c r="A15" t="inlineStr">
        <is>
          <t>Cars to plan for</t>
        </is>
      </c>
      <c r="B15" s="25">
        <f>ROUNDUP(B4*B5/B6,0)</f>
        <v/>
      </c>
    </row>
    <row r="16">
      <c r="A16" t="inlineStr">
        <is>
          <t>Two-wheelers to plan for</t>
        </is>
      </c>
      <c r="B16" s="25">
        <f>ROUNDUP(B4*B7/B8,0)</f>
        <v/>
      </c>
    </row>
    <row r="17">
      <c r="A17" t="inlineStr">
        <is>
          <t>Vehicles present at peak</t>
        </is>
      </c>
      <c r="B17" s="25">
        <f>ROUNDUP((B15*B9+B16*B9),0)</f>
        <v/>
      </c>
    </row>
    <row r="18">
      <c r="A18" t="inlineStr">
        <is>
          <t>Area needed at peak (sq m)</t>
        </is>
      </c>
      <c r="B18" s="25">
        <f>ROUNDUP(B15*B9*B10+B16*B9*B11,0)</f>
        <v/>
      </c>
    </row>
    <row r="19">
      <c r="A19" t="inlineStr">
        <is>
          <t>Area shortfall (sq m)</t>
        </is>
      </c>
      <c r="B19" s="25">
        <f>MAX(0,B18-B12)</f>
        <v/>
      </c>
    </row>
    <row r="20">
      <c r="A20" t="inlineStr">
        <is>
          <t>Cars that fit in the space you have</t>
        </is>
      </c>
      <c r="B20" s="25">
        <f>ROUNDDOWN(B12/B10,0)</f>
        <v/>
      </c>
    </row>
    <row r="21">
      <c r="A21" t="inlineStr">
        <is>
          <t>Marshals to plan</t>
        </is>
      </c>
      <c r="B21" s="25">
        <f>ROUNDUP(B15*B9/B13,0)</f>
        <v/>
      </c>
    </row>
    <row r="23" ht="44" customHeight="1">
      <c r="A23" s="21" t="inlineStr">
        <is>
          <t>If there is a shortfall, the usual answers are a second field on a short lease, a shuttle from a nearby lot, a valet team with a fixed drop point, or a lower guest cap. Decide before you sell the date, not on the wedding evening.</t>
        </is>
      </c>
    </row>
  </sheetData>
  <mergeCells count="2">
    <mergeCell ref="A23:D23"/>
    <mergeCell ref="A2:D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22" customWidth="1" min="1" max="1"/>
    <col width="36" customWidth="1" min="2" max="2"/>
    <col width="50" customWidth="1" min="3" max="3"/>
    <col width="20" customWidth="1" min="4" max="4"/>
    <col width="18" customWidth="1" min="5" max="5"/>
    <col width="16" customWidth="1" min="6" max="6"/>
  </cols>
  <sheetData>
    <row r="1">
      <c r="A1" s="1" t="inlineStr">
        <is>
          <t>Rain plan: decision points and cost</t>
        </is>
      </c>
    </row>
    <row r="2" ht="48" customHeight="1">
      <c r="A2" s="3" t="inlineStr">
        <is>
          <t>Set each action's cost yourself. The point is to decide on numbers, early.</t>
        </is>
      </c>
    </row>
    <row r="4" ht="34" customHeight="1">
      <c r="A4" s="5" t="inlineStr">
        <is>
          <t>Decision point</t>
        </is>
      </c>
      <c r="B4" s="5" t="inlineStr">
        <is>
          <t>What you check</t>
        </is>
      </c>
      <c r="C4" s="5" t="inlineStr">
        <is>
          <t>Action if the forecast is bad</t>
        </is>
      </c>
      <c r="D4" s="5" t="inlineStr">
        <is>
          <t>Cost of the action (INR)</t>
        </is>
      </c>
      <c r="E4" s="5" t="inlineStr">
        <is>
          <t>Decided by</t>
        </is>
      </c>
      <c r="F4" s="5" t="inlineStr">
        <is>
          <t>Triggered (Y/N)</t>
        </is>
      </c>
    </row>
    <row r="5" ht="32" customHeight="1">
      <c r="A5" s="7" t="inlineStr">
        <is>
          <t>72 hours before</t>
        </is>
      </c>
      <c r="B5" s="6" t="inlineStr">
        <is>
          <t>Forecast from at least two sources</t>
        </is>
      </c>
      <c r="C5" s="6" t="inlineStr">
        <is>
          <t>Warn the family and the decorator; ask the tent hirer to hold stock</t>
        </is>
      </c>
      <c r="D5" s="23" t="n">
        <v>0</v>
      </c>
      <c r="E5" s="7" t="n"/>
      <c r="F5" s="7" t="n"/>
    </row>
    <row r="6" ht="32" customHeight="1">
      <c r="A6" s="7" t="inlineStr">
        <is>
          <t>48 hours before</t>
        </is>
      </c>
      <c r="B6" s="6" t="inlineStr">
        <is>
          <t>Rain probability and timing at the event hours</t>
        </is>
      </c>
      <c r="C6" s="6" t="inlineStr">
        <is>
          <t>Book extra waterproof canopy over the walkways</t>
        </is>
      </c>
      <c r="D6" s="23" t="n">
        <v>25000</v>
      </c>
      <c r="E6" s="7" t="n"/>
      <c r="F6" s="7" t="n"/>
    </row>
    <row r="7" ht="32" customHeight="1">
      <c r="A7" s="7" t="inlineStr">
        <is>
          <t>24 hours before</t>
        </is>
      </c>
      <c r="B7" s="6" t="inlineStr">
        <is>
          <t>Ground condition and drainage</t>
        </is>
      </c>
      <c r="C7" s="6" t="inlineStr">
        <is>
          <t>Lay ground mats on the main lawn, move the buffet under cover</t>
        </is>
      </c>
      <c r="D7" s="23" t="n">
        <v>18000</v>
      </c>
      <c r="E7" s="7" t="n"/>
      <c r="F7" s="7" t="n"/>
    </row>
    <row r="8" ht="32" customHeight="1">
      <c r="A8" s="7" t="inlineStr">
        <is>
          <t>6 hours before</t>
        </is>
      </c>
      <c r="B8" s="6" t="inlineStr">
        <is>
          <t>Radar and the last forecast</t>
        </is>
      </c>
      <c r="C8" s="6" t="inlineStr">
        <is>
          <t>Switch the ceremony to the covered hall or a fully covered tent</t>
        </is>
      </c>
      <c r="D8" s="23" t="n">
        <v>40000</v>
      </c>
      <c r="E8" s="7" t="n"/>
      <c r="F8" s="7" t="n"/>
    </row>
    <row r="9" ht="32" customHeight="1">
      <c r="A9" s="7" t="inlineStr">
        <is>
          <t>At event start</t>
        </is>
      </c>
      <c r="B9" s="6" t="inlineStr">
        <is>
          <t>Wind and lightning</t>
        </is>
      </c>
      <c r="C9" s="6" t="inlineStr">
        <is>
          <t>Hold outdoor lighting and stage power until lightning risk passes</t>
        </is>
      </c>
      <c r="D9" s="23" t="n">
        <v>0</v>
      </c>
      <c r="E9" s="7" t="n"/>
      <c r="F9" s="7" t="n"/>
    </row>
    <row r="10" ht="32" customHeight="1">
      <c r="A10" s="7" t="n"/>
      <c r="B10" s="6" t="n"/>
      <c r="C10" s="6" t="n"/>
      <c r="D10" s="23" t="n"/>
      <c r="E10" s="7" t="n"/>
      <c r="F10" s="7" t="n"/>
    </row>
    <row r="11" ht="32" customHeight="1">
      <c r="A11" s="7" t="n"/>
      <c r="B11" s="6" t="n"/>
      <c r="C11" s="6" t="n"/>
      <c r="D11" s="23" t="n"/>
      <c r="E11" s="7" t="n"/>
      <c r="F11" s="7" t="n"/>
    </row>
    <row r="12" ht="32" customHeight="1">
      <c r="A12" s="7" t="n"/>
      <c r="B12" s="6" t="n"/>
      <c r="C12" s="6" t="n"/>
      <c r="D12" s="23" t="n"/>
      <c r="E12" s="7" t="n"/>
      <c r="F12" s="7" t="n"/>
    </row>
    <row r="13" ht="32" customHeight="1">
      <c r="A13" s="7" t="n"/>
      <c r="B13" s="6" t="n"/>
      <c r="C13" s="6" t="n"/>
      <c r="D13" s="23" t="n"/>
      <c r="E13" s="7" t="n"/>
      <c r="F13" s="7" t="n"/>
    </row>
    <row r="14" ht="32" customHeight="1">
      <c r="A14" s="7" t="n"/>
      <c r="B14" s="6" t="n"/>
      <c r="C14" s="6" t="n"/>
      <c r="D14" s="23" t="n"/>
      <c r="E14" s="7" t="n"/>
      <c r="F14" s="7" t="n"/>
    </row>
    <row r="16">
      <c r="A16" t="inlineStr">
        <is>
          <t>Cost if every action is triggered (INR)</t>
        </is>
      </c>
      <c r="D16" s="17">
        <f>SUM(D5:D14)</f>
        <v/>
      </c>
    </row>
    <row r="17">
      <c r="A17" t="inlineStr">
        <is>
          <t>Cost of the actions actually triggered (INR)</t>
        </is>
      </c>
      <c r="D17" s="17">
        <f>SUMIFS(D5:D14,F5:F14,"Y")</f>
        <v/>
      </c>
    </row>
  </sheetData>
  <mergeCells count="1">
    <mergeCell ref="A2:F2"/>
  </mergeCells>
  <dataValidations count="1">
    <dataValidation sqref="F5:F14" showDropDown="0" showInputMessage="0" showErrorMessage="0" allowBlank="1" type="list">
      <formula1>"Y,N"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2026-09-24T20:16:57Z</dcterms:created>
  <dcterms:modified xmlns:dcterms="http://purl.org/dc/terms/" xmlns:xsi="http://www.w3.org/2001/XMLSchema-instance" xsi:type="dcterms:W3CDTF">2026-09-24T20:16:57Z</dcterms:modified>
</cp:coreProperties>
</file>