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up costs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12 months" sheetId="3" state="visible" r:id="rId3"/>
    <sheet xmlns:r="http://schemas.openxmlformats.org/officeDocument/2006/relationships" name="Assumptions and sour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₱&quot;#,##0"/>
    <numFmt numFmtId="165" formatCode="0.0%"/>
  </numFmts>
  <fonts count="5">
    <font>
      <name val="Calibri"/>
      <family val="2"/>
      <color theme="1"/>
      <sz val="11"/>
      <scheme val="minor"/>
    </font>
    <font>
      <b val="1"/>
      <sz val="16"/>
    </font>
    <font>
      <i val="1"/>
      <color rgb="005B647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A3FF0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3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52" customWidth="1" min="1" max="1"/>
    <col width="18" customWidth="1" min="2" max="2"/>
  </cols>
  <sheetData>
    <row r="1">
      <c r="A1" s="1" t="inlineStr">
        <is>
          <t>Catering business plan financial model, Philippines (Excel)</t>
        </is>
      </c>
    </row>
    <row r="2">
      <c r="A2" s="2" t="inlineStr">
        <is>
          <t>Philippines · amounts in PHP · yellow cells are your inputs</t>
        </is>
      </c>
    </row>
    <row r="4">
      <c r="A4" s="3" t="inlineStr">
        <is>
          <t>One-off cost to open</t>
        </is>
      </c>
      <c r="B4" s="3" t="inlineStr">
        <is>
          <t>Amount</t>
        </is>
      </c>
    </row>
    <row r="5">
      <c r="A5" t="inlineStr">
        <is>
          <t>Kitchen equipment (burners, ovens, pots, freezer)</t>
        </is>
      </c>
      <c r="B5" s="4" t="n">
        <v>180000</v>
      </c>
    </row>
    <row r="6">
      <c r="A6" t="inlineStr">
        <is>
          <t>Chafing dishes, buffet risers and serving utensils</t>
        </is>
      </c>
      <c r="B6" s="4" t="n">
        <v>120000</v>
      </c>
    </row>
    <row r="7">
      <c r="A7" t="inlineStr">
        <is>
          <t>Tables, chairs, linens and skirting</t>
        </is>
      </c>
      <c r="B7" s="4" t="n">
        <v>150000</v>
      </c>
    </row>
    <row r="8">
      <c r="A8" t="inlineStr">
        <is>
          <t>Vehicle downpayment</t>
        </is>
      </c>
      <c r="B8" s="4" t="n">
        <v>250000</v>
      </c>
    </row>
    <row r="9">
      <c r="A9" t="inlineStr">
        <is>
          <t>DTI or SEC, barangay, mayor's, fire and sanitary permits, health certificates</t>
        </is>
      </c>
      <c r="B9" s="4" t="n">
        <v>25000</v>
      </c>
    </row>
    <row r="10">
      <c r="A10" t="inlineStr">
        <is>
          <t>Opening food stock, disposables and LPG</t>
        </is>
      </c>
      <c r="B10" s="4" t="n">
        <v>30000</v>
      </c>
    </row>
    <row r="11">
      <c r="A11" t="inlineStr">
        <is>
          <t>Logo, photos, social media and tasting event</t>
        </is>
      </c>
      <c r="B11" s="4" t="n">
        <v>20000</v>
      </c>
    </row>
    <row r="12">
      <c r="B12" s="4" t="n"/>
    </row>
    <row r="13">
      <c r="B13" s="4" t="n"/>
    </row>
    <row r="14">
      <c r="B14" s="4" t="n"/>
    </row>
    <row r="15">
      <c r="A15" s="5" t="inlineStr">
        <is>
          <t>Total startup cost</t>
        </is>
      </c>
      <c r="B15" s="6">
        <f>SUM(B5:B14)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Revenue line (per month)</t>
        </is>
      </c>
      <c r="B1" s="3" t="inlineStr">
        <is>
          <t>Quantity</t>
        </is>
      </c>
      <c r="C1" s="3" t="inlineStr">
        <is>
          <t>Price</t>
        </is>
      </c>
      <c r="D1" s="3" t="inlineStr">
        <is>
          <t>Revenue</t>
        </is>
      </c>
    </row>
    <row r="2">
      <c r="A2" t="inlineStr">
        <is>
          <t>Wedding packages (example: 150 guests)</t>
        </is>
      </c>
      <c r="B2" s="7" t="n">
        <v>1</v>
      </c>
      <c r="C2" s="4" t="n">
        <v>180000</v>
      </c>
      <c r="D2" s="8">
        <f>B2*C2</f>
        <v/>
      </c>
    </row>
    <row r="3">
      <c r="A3" t="inlineStr">
        <is>
          <t>Debut, christening and birthday packages</t>
        </is>
      </c>
      <c r="B3" s="7" t="n">
        <v>2</v>
      </c>
      <c r="C3" s="4" t="n">
        <v>60000</v>
      </c>
      <c r="D3" s="8">
        <f>B3*C3</f>
        <v/>
      </c>
    </row>
    <row r="4">
      <c r="A4" t="inlineStr">
        <is>
          <t>Corporate packed meals and office events</t>
        </is>
      </c>
      <c r="B4" s="7" t="n">
        <v>8</v>
      </c>
      <c r="C4" s="4" t="n">
        <v>15000</v>
      </c>
      <c r="D4" s="8">
        <f>B4*C4</f>
        <v/>
      </c>
    </row>
    <row r="5">
      <c r="B5" s="7" t="n"/>
      <c r="C5" s="7" t="n"/>
      <c r="D5" s="8">
        <f>B5*C5</f>
        <v/>
      </c>
    </row>
    <row r="6">
      <c r="B6" s="7" t="n"/>
      <c r="C6" s="7" t="n"/>
      <c r="D6" s="8">
        <f>B6*C6</f>
        <v/>
      </c>
    </row>
    <row r="8">
      <c r="A8" s="5" t="inlineStr">
        <is>
          <t>Total revenue</t>
        </is>
      </c>
      <c r="D8" s="8">
        <f>SUM(D2:D6)</f>
        <v/>
      </c>
    </row>
    <row r="9">
      <c r="A9" t="inlineStr">
        <is>
          <t>Direct costs (food, ingredients, event consumables) %</t>
        </is>
      </c>
      <c r="B9" s="7" t="n">
        <v>42</v>
      </c>
    </row>
    <row r="10">
      <c r="A10" t="inlineStr">
        <is>
          <t>Direct costs</t>
        </is>
      </c>
      <c r="D10" s="8">
        <f>ROUND(D8*B9/100,0)</f>
        <v/>
      </c>
    </row>
    <row r="11">
      <c r="A11" s="5" t="inlineStr">
        <is>
          <t>Gross profit</t>
        </is>
      </c>
      <c r="D11" s="8">
        <f>D8-D10</f>
        <v/>
      </c>
    </row>
    <row r="13">
      <c r="A13" s="3" t="inlineStr">
        <is>
          <t>Fixed monthly cost</t>
        </is>
      </c>
      <c r="B13" s="3" t="inlineStr"/>
      <c r="C13" s="3" t="inlineStr"/>
      <c r="D13" s="3" t="inlineStr">
        <is>
          <t>Amount</t>
        </is>
      </c>
    </row>
    <row r="14">
      <c r="A14" t="inlineStr">
        <is>
          <t>Cooks, servers and on-call event staff</t>
        </is>
      </c>
      <c r="D14" s="4" t="n">
        <v>90000</v>
      </c>
    </row>
    <row r="15">
      <c r="A15" t="inlineStr">
        <is>
          <t>Kitchen rent</t>
        </is>
      </c>
      <c r="D15" s="4" t="n">
        <v>25000</v>
      </c>
    </row>
    <row r="16">
      <c r="A16" t="inlineStr">
        <is>
          <t>Electricity, water and LPG (fixed portion)</t>
        </is>
      </c>
      <c r="D16" s="4" t="n">
        <v>12000</v>
      </c>
    </row>
    <row r="17">
      <c r="A17" t="inlineStr">
        <is>
          <t>Vehicle fuel and maintenance</t>
        </is>
      </c>
      <c r="D17" s="4" t="n">
        <v>10000</v>
      </c>
    </row>
    <row r="18">
      <c r="A18" t="inlineStr">
        <is>
          <t>Marketing and online ads</t>
        </is>
      </c>
      <c r="D18" s="4" t="n">
        <v>8000</v>
      </c>
    </row>
    <row r="19">
      <c r="A19" t="inlineStr">
        <is>
          <t>Owner salary</t>
        </is>
      </c>
      <c r="D19" s="4" t="n">
        <v>40000</v>
      </c>
    </row>
    <row r="20">
      <c r="A20" t="inlineStr">
        <is>
          <t>Bookkeeping and tax filing</t>
        </is>
      </c>
      <c r="D20" s="4" t="n">
        <v>5000</v>
      </c>
    </row>
    <row r="21">
      <c r="D21" s="4" t="n"/>
    </row>
    <row r="22">
      <c r="D22" s="4" t="n"/>
    </row>
    <row r="23">
      <c r="A23" s="5" t="inlineStr">
        <is>
          <t>Total fixed costs</t>
        </is>
      </c>
      <c r="D23" s="8">
        <f>SUM(D14:D22)</f>
        <v/>
      </c>
    </row>
    <row r="25">
      <c r="A25" s="5" t="inlineStr">
        <is>
          <t>Net profit per month</t>
        </is>
      </c>
      <c r="D25" s="6">
        <f>D11-D23</f>
        <v/>
      </c>
    </row>
    <row r="26">
      <c r="A26" t="inlineStr">
        <is>
          <t>Net margin</t>
        </is>
      </c>
      <c r="D26" s="9">
        <f>IF(D8=0,0,D25/D8)</f>
        <v/>
      </c>
    </row>
    <row r="27">
      <c r="A27" t="inlineStr">
        <is>
          <t>Break-even revenue per month</t>
        </is>
      </c>
      <c r="D27" s="8">
        <f>IF(B9&gt;=100,0,ROUND(D23/(1-B9/100),0))</f>
        <v/>
      </c>
    </row>
    <row r="28">
      <c r="A28" t="inlineStr">
        <is>
          <t>Months to earn back the startup cost</t>
        </is>
      </c>
      <c r="D28">
        <f>IF(D25&lt;=0,"not at this profit",ROUNDUP('Startup costs'!B15/D25,0))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t="inlineStr">
        <is>
          <t>Monthly growth in revenue %</t>
        </is>
      </c>
      <c r="B1" s="7" t="n">
        <v>3</v>
      </c>
    </row>
    <row r="3">
      <c r="A3" s="3" t="inlineStr">
        <is>
          <t>Month</t>
        </is>
      </c>
      <c r="B3" s="3" t="inlineStr">
        <is>
          <t>Revenue</t>
        </is>
      </c>
      <c r="C3" s="3" t="inlineStr">
        <is>
          <t>Direct costs</t>
        </is>
      </c>
      <c r="D3" s="3" t="inlineStr">
        <is>
          <t>Fixed costs</t>
        </is>
      </c>
      <c r="E3" s="3" t="inlineStr">
        <is>
          <t>Net profit</t>
        </is>
      </c>
      <c r="F3" s="3" t="inlineStr">
        <is>
          <t>Cumulative</t>
        </is>
      </c>
    </row>
    <row r="4">
      <c r="A4" t="inlineStr">
        <is>
          <t>Month 1</t>
        </is>
      </c>
      <c r="B4" s="8">
        <f>ROUND('Monthly P&amp;L'!D8*(1+$B$1/100)^0,0)</f>
        <v/>
      </c>
      <c r="C4" s="8">
        <f>ROUND(B4*'Monthly P&amp;L'!B9/100,0)</f>
        <v/>
      </c>
      <c r="D4" s="8">
        <f>'Monthly P&amp;L'!D23</f>
        <v/>
      </c>
      <c r="E4" s="8">
        <f>B4-C4-D4</f>
        <v/>
      </c>
      <c r="F4" s="8">
        <f>E4</f>
        <v/>
      </c>
    </row>
    <row r="5">
      <c r="A5" t="inlineStr">
        <is>
          <t>Month 2</t>
        </is>
      </c>
      <c r="B5" s="8">
        <f>ROUND('Monthly P&amp;L'!D8*(1+$B$1/100)^1,0)</f>
        <v/>
      </c>
      <c r="C5" s="8">
        <f>ROUND(B5*'Monthly P&amp;L'!B9/100,0)</f>
        <v/>
      </c>
      <c r="D5" s="8">
        <f>'Monthly P&amp;L'!D23</f>
        <v/>
      </c>
      <c r="E5" s="8">
        <f>B5-C5-D5</f>
        <v/>
      </c>
      <c r="F5" s="8">
        <f>F4+E5</f>
        <v/>
      </c>
    </row>
    <row r="6">
      <c r="A6" t="inlineStr">
        <is>
          <t>Month 3</t>
        </is>
      </c>
      <c r="B6" s="8">
        <f>ROUND('Monthly P&amp;L'!D8*(1+$B$1/100)^2,0)</f>
        <v/>
      </c>
      <c r="C6" s="8">
        <f>ROUND(B6*'Monthly P&amp;L'!B9/100,0)</f>
        <v/>
      </c>
      <c r="D6" s="8">
        <f>'Monthly P&amp;L'!D23</f>
        <v/>
      </c>
      <c r="E6" s="8">
        <f>B6-C6-D6</f>
        <v/>
      </c>
      <c r="F6" s="8">
        <f>F5+E6</f>
        <v/>
      </c>
    </row>
    <row r="7">
      <c r="A7" t="inlineStr">
        <is>
          <t>Month 4</t>
        </is>
      </c>
      <c r="B7" s="8">
        <f>ROUND('Monthly P&amp;L'!D8*(1+$B$1/100)^3,0)</f>
        <v/>
      </c>
      <c r="C7" s="8">
        <f>ROUND(B7*'Monthly P&amp;L'!B9/100,0)</f>
        <v/>
      </c>
      <c r="D7" s="8">
        <f>'Monthly P&amp;L'!D23</f>
        <v/>
      </c>
      <c r="E7" s="8">
        <f>B7-C7-D7</f>
        <v/>
      </c>
      <c r="F7" s="8">
        <f>F6+E7</f>
        <v/>
      </c>
    </row>
    <row r="8">
      <c r="A8" t="inlineStr">
        <is>
          <t>Month 5</t>
        </is>
      </c>
      <c r="B8" s="8">
        <f>ROUND('Monthly P&amp;L'!D8*(1+$B$1/100)^4,0)</f>
        <v/>
      </c>
      <c r="C8" s="8">
        <f>ROUND(B8*'Monthly P&amp;L'!B9/100,0)</f>
        <v/>
      </c>
      <c r="D8" s="8">
        <f>'Monthly P&amp;L'!D23</f>
        <v/>
      </c>
      <c r="E8" s="8">
        <f>B8-C8-D8</f>
        <v/>
      </c>
      <c r="F8" s="8">
        <f>F7+E8</f>
        <v/>
      </c>
    </row>
    <row r="9">
      <c r="A9" t="inlineStr">
        <is>
          <t>Month 6</t>
        </is>
      </c>
      <c r="B9" s="8">
        <f>ROUND('Monthly P&amp;L'!D8*(1+$B$1/100)^5,0)</f>
        <v/>
      </c>
      <c r="C9" s="8">
        <f>ROUND(B9*'Monthly P&amp;L'!B9/100,0)</f>
        <v/>
      </c>
      <c r="D9" s="8">
        <f>'Monthly P&amp;L'!D23</f>
        <v/>
      </c>
      <c r="E9" s="8">
        <f>B9-C9-D9</f>
        <v/>
      </c>
      <c r="F9" s="8">
        <f>F8+E9</f>
        <v/>
      </c>
    </row>
    <row r="10">
      <c r="A10" t="inlineStr">
        <is>
          <t>Month 7</t>
        </is>
      </c>
      <c r="B10" s="8">
        <f>ROUND('Monthly P&amp;L'!D8*(1+$B$1/100)^6,0)</f>
        <v/>
      </c>
      <c r="C10" s="8">
        <f>ROUND(B10*'Monthly P&amp;L'!B9/100,0)</f>
        <v/>
      </c>
      <c r="D10" s="8">
        <f>'Monthly P&amp;L'!D23</f>
        <v/>
      </c>
      <c r="E10" s="8">
        <f>B10-C10-D10</f>
        <v/>
      </c>
      <c r="F10" s="8">
        <f>F9+E10</f>
        <v/>
      </c>
    </row>
    <row r="11">
      <c r="A11" t="inlineStr">
        <is>
          <t>Month 8</t>
        </is>
      </c>
      <c r="B11" s="8">
        <f>ROUND('Monthly P&amp;L'!D8*(1+$B$1/100)^7,0)</f>
        <v/>
      </c>
      <c r="C11" s="8">
        <f>ROUND(B11*'Monthly P&amp;L'!B9/100,0)</f>
        <v/>
      </c>
      <c r="D11" s="8">
        <f>'Monthly P&amp;L'!D23</f>
        <v/>
      </c>
      <c r="E11" s="8">
        <f>B11-C11-D11</f>
        <v/>
      </c>
      <c r="F11" s="8">
        <f>F10+E11</f>
        <v/>
      </c>
    </row>
    <row r="12">
      <c r="A12" t="inlineStr">
        <is>
          <t>Month 9</t>
        </is>
      </c>
      <c r="B12" s="8">
        <f>ROUND('Monthly P&amp;L'!D8*(1+$B$1/100)^8,0)</f>
        <v/>
      </c>
      <c r="C12" s="8">
        <f>ROUND(B12*'Monthly P&amp;L'!B9/100,0)</f>
        <v/>
      </c>
      <c r="D12" s="8">
        <f>'Monthly P&amp;L'!D23</f>
        <v/>
      </c>
      <c r="E12" s="8">
        <f>B12-C12-D12</f>
        <v/>
      </c>
      <c r="F12" s="8">
        <f>F11+E12</f>
        <v/>
      </c>
    </row>
    <row r="13">
      <c r="A13" t="inlineStr">
        <is>
          <t>Month 10</t>
        </is>
      </c>
      <c r="B13" s="8">
        <f>ROUND('Monthly P&amp;L'!D8*(1+$B$1/100)^9,0)</f>
        <v/>
      </c>
      <c r="C13" s="8">
        <f>ROUND(B13*'Monthly P&amp;L'!B9/100,0)</f>
        <v/>
      </c>
      <c r="D13" s="8">
        <f>'Monthly P&amp;L'!D23</f>
        <v/>
      </c>
      <c r="E13" s="8">
        <f>B13-C13-D13</f>
        <v/>
      </c>
      <c r="F13" s="8">
        <f>F12+E13</f>
        <v/>
      </c>
    </row>
    <row r="14">
      <c r="A14" t="inlineStr">
        <is>
          <t>Month 11</t>
        </is>
      </c>
      <c r="B14" s="8">
        <f>ROUND('Monthly P&amp;L'!D8*(1+$B$1/100)^10,0)</f>
        <v/>
      </c>
      <c r="C14" s="8">
        <f>ROUND(B14*'Monthly P&amp;L'!B9/100,0)</f>
        <v/>
      </c>
      <c r="D14" s="8">
        <f>'Monthly P&amp;L'!D23</f>
        <v/>
      </c>
      <c r="E14" s="8">
        <f>B14-C14-D14</f>
        <v/>
      </c>
      <c r="F14" s="8">
        <f>F13+E14</f>
        <v/>
      </c>
    </row>
    <row r="15">
      <c r="A15" t="inlineStr">
        <is>
          <t>Month 12</t>
        </is>
      </c>
      <c r="B15" s="8">
        <f>ROUND('Monthly P&amp;L'!D8*(1+$B$1/100)^11,0)</f>
        <v/>
      </c>
      <c r="C15" s="8">
        <f>ROUND(B15*'Monthly P&amp;L'!B9/100,0)</f>
        <v/>
      </c>
      <c r="D15" s="8">
        <f>'Monthly P&amp;L'!D23</f>
        <v/>
      </c>
      <c r="E15" s="8">
        <f>B15-C15-D15</f>
        <v/>
      </c>
      <c r="F15" s="8">
        <f>F14+E15</f>
        <v/>
      </c>
    </row>
    <row r="16">
      <c r="A16" s="5" t="inlineStr">
        <is>
          <t>Year total</t>
        </is>
      </c>
      <c r="B16" s="8">
        <f>SUM(B4:B15)</f>
        <v/>
      </c>
      <c r="C16" s="8">
        <f>SUM(C4:C15)</f>
        <v/>
      </c>
      <c r="D16" s="8">
        <f>SUM(D4:D15)</f>
        <v/>
      </c>
      <c r="E16" s="8">
        <f>SUM(E4:E15)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Assumptions (replace every yellow cell with your own figures)</t>
        </is>
      </c>
    </row>
    <row r="2">
      <c r="A2" s="10" t="inlineStr">
        <is>
          <t>All peso amounts are illustrative examples, not market data. Replace them with your own supplier quotes and package prices.</t>
        </is>
      </c>
    </row>
    <row r="3">
      <c r="A3" s="10" t="inlineStr">
        <is>
          <t>The example month is deliberately modest: a new caterer usually books fewer large events than an established one, so test your own numbers against a slow month first.</t>
        </is>
      </c>
    </row>
    <row r="4">
      <c r="A4" s="10" t="inlineStr">
        <is>
          <t>Direct cost covers food, rice, drinks, disposables and event consumables as a share of package revenue.</t>
        </is>
      </c>
    </row>
    <row r="5">
      <c r="A5" s="10" t="inlineStr">
        <is>
          <t>Permit fees vary by LGU; use the assessment from your Business Permits and Licensing Office.</t>
        </is>
      </c>
    </row>
    <row r="6">
      <c r="A6" s="10" t="inlineStr">
        <is>
          <t>VAT is not modelled. Add 12% VAT to your prices once you register for VAT above the ₱3 million threshold.</t>
        </is>
      </c>
    </row>
    <row r="7">
      <c r="A7" s="10" t="inlineStr">
        <is>
          <t>Growth on the 12-month sheet starts at 3% a month; set it to zero to test a flat year.</t>
        </is>
      </c>
    </row>
    <row r="9">
      <c r="A9" s="5" t="inlineStr">
        <is>
          <t>Sources</t>
        </is>
      </c>
    </row>
    <row r="10">
      <c r="A10" t="inlineStr">
        <is>
          <t>DTI Business Name Registration System: Frequently asked questions: https://bnrs.dti.gov.ph/faq (checked 2026-10-02)</t>
        </is>
      </c>
    </row>
    <row r="11">
      <c r="A11" t="inlineStr">
        <is>
          <t>DTI: Business registration and permits: https://www.dti.gov.ph/dti-business-center/dti-business-registration-permits (checked 2026-10-02)</t>
        </is>
      </c>
    </row>
    <row r="12">
      <c r="A12" t="inlineStr">
        <is>
          <t>Bureau of Internal Revenue: Ease of Paying Taxes Act flyer: https://bir-cdn.bir.gov.ph/BIR/pdf/flyer-eopt.pdf (checked 2026-10-02)</t>
        </is>
      </c>
    </row>
    <row r="13">
      <c r="A13" t="inlineStr">
        <is>
          <t>Bureau of Internal Revenue: BIR Form 1901 (January 2024): https://bir-cdn.bir.gov.ph/BIR/pdf/1901%20January%202024%20ENCS_final.pdf (checked 2026-10-02)</t>
        </is>
      </c>
    </row>
    <row r="14">
      <c r="A14" t="inlineStr">
        <is>
          <t>Lawphil: Presidential Decree 856, Code on Sanitation of the Philippines: https://lawphil.net/statutes/presdecs/pd1975/pd_856_1975.html (checked 2026-10-02)</t>
        </is>
      </c>
    </row>
    <row r="15">
      <c r="A15" t="inlineStr">
        <is>
          <t>Supreme Court E-Library: DOH Administrative Order 2014-0029 on licensing of food establishments: https://elibrary.judiciary.gov.ph/thebookshelf/showdocs/10/78965 (checked 2026-10-02)</t>
        </is>
      </c>
    </row>
    <row r="16">
      <c r="A16" t="inlineStr">
        <is>
          <t>Bureau of Fire Protection: Citizen's Charter updates (FSIC processing): https://bfp.gov.ph/wp-content/uploads/2021/12/1-CY-2021-Updates-on-BFP-Citizens-Charter-for-ARTA-Final.pdf (checked 2026-10-02)</t>
        </is>
      </c>
    </row>
    <row r="17">
      <c r="A17" t="inlineStr">
        <is>
          <t>Lawphil: Republic Act 11976, Ease of Paying Taxes Act: https://lawphil.net/statutes/repacts/ra2024/ra_11976_2024.html (checked 2026-10-02)</t>
        </is>
      </c>
    </row>
    <row r="19">
      <c r="A19" t="inlineStr">
        <is>
          <t>Illustrative figures only, not financial advice.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2026-10-02T09:04:49Z</dcterms:created>
  <dcterms:modified xmlns:dcterms="http://purl.org/dc/terms/" xmlns:xsi="http://www.w3.org/2001/XMLSchema-instance" xsi:type="dcterms:W3CDTF">2026-10-02T09:04:49Z</dcterms:modified>
</cp:coreProperties>
</file>