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corecard" sheetId="2" state="visible" r:id="rId2"/>
    <sheet xmlns:r="http://schemas.openxmlformats.org/officeDocument/2006/relationships" name="3-Year Cost"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quot;₹&quot;#,##0"/>
  </numFmts>
  <fonts count="6">
    <font>
      <name val="Calibri"/>
      <family val="2"/>
      <color theme="1"/>
      <sz val="11"/>
      <scheme val="minor"/>
    </font>
    <font>
      <name val="Calibri"/>
      <b val="1"/>
      <color rgb="00FFFFFF"/>
      <sz val="15"/>
    </font>
    <font>
      <name val="Calibri"/>
      <sz val="11"/>
    </font>
    <font>
      <i val="1"/>
      <color rgb="005B6479"/>
      <sz val="10"/>
    </font>
    <font>
      <name val="Calibri"/>
      <b val="1"/>
      <color rgb="00FFFFFF"/>
      <sz val="11"/>
    </font>
    <font>
      <name val="Calibri"/>
      <b val="1"/>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horizontal="center" vertical="center" wrapText="1"/>
    </xf>
    <xf numFmtId="0" fontId="0" fillId="0" borderId="1" applyAlignment="1" pivotButton="0" quotePrefix="0" xfId="0">
      <alignment horizontal="center"/>
    </xf>
    <xf numFmtId="0" fontId="0" fillId="0" borderId="1" applyAlignment="1" pivotButton="0" quotePrefix="0" xfId="0">
      <alignment vertical="top" wrapText="1"/>
    </xf>
    <xf numFmtId="0" fontId="2" fillId="3" borderId="1" pivotButton="0" quotePrefix="0" xfId="0"/>
    <xf numFmtId="0" fontId="5" fillId="0" borderId="0" applyAlignment="1" pivotButton="0" quotePrefix="0" xfId="0">
      <alignment vertical="center" wrapText="1"/>
    </xf>
    <xf numFmtId="1" fontId="5" fillId="4" borderId="1" pivotButton="0" quotePrefix="0" xfId="0"/>
    <xf numFmtId="164" fontId="5" fillId="4" borderId="1" pivotButton="0" quotePrefix="0" xfId="0"/>
    <xf numFmtId="0" fontId="2" fillId="4" borderId="1" pivotButton="0" quotePrefix="0" xfId="0"/>
    <xf numFmtId="0" fontId="5" fillId="4" borderId="1" pivotButton="0" quotePrefix="0" xfId="0"/>
    <xf numFmtId="165" fontId="2" fillId="3" borderId="1" pivotButton="0" quotePrefix="0" xfId="0"/>
    <xf numFmtId="9" fontId="2" fillId="3" borderId="1" pivotButton="0" quotePrefix="0" xfId="0"/>
    <xf numFmtId="165" fontId="2" fillId="4" borderId="1" pivotButton="0" quotePrefix="0" xfId="0"/>
    <xf numFmtId="165" fontId="5"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ht="30" customHeight="1">
      <c r="A1" s="1" t="inlineStr">
        <is>
          <t>Hotel software: vendor scorecard and 3-year cost model</t>
        </is>
      </c>
    </row>
    <row r="3" ht="48" customHeight="1">
      <c r="A3" s="2" t="inlineStr">
        <is>
          <t>How to use: run the same demo script with each vendor, score every row 0 to 5 on the Scorecard sheet, then enter each written quote on the 3-Year Cost sheet. Yellow cells are yours to edit; blue cells calculate.</t>
        </is>
      </c>
    </row>
    <row r="4" ht="48" customHeight="1">
      <c r="A4" s="2" t="inlineStr">
        <is>
          <t>The example numbers are placeholders so you can watch the formulas work. They are not any vendor's price. Replace every yellow cell with figures from a written quote.</t>
        </is>
      </c>
    </row>
    <row r="5" ht="48" customHeight="1">
      <c r="A5" s="2" t="inlineStr">
        <is>
          <t>Price points seen in third-party listings in September 2026, for orientation only (vendors change them, so always ask for a written quote): Hotelogix, about ₹250 to ₹599 per room per month; eZee Absolute, from about ₹2,250 per month; independent-hotel PMS packages, about ₹25,000 to ₹1.2 lakh a year (Jhattse and SoftwareSuggest listings).</t>
        </is>
      </c>
    </row>
    <row r="6" ht="48" customHeight="1">
      <c r="A6" s="2" t="inlineStr">
        <is>
          <t>Venura is banquet and event software, not a room PMS. Its listed plans are Pro at ₹999 per hall per month (₹750 per hall per month, ₹9,000 a year, if billed yearly) and Enterprise by quote. The third column of the cost sheet is set up for it; delete the column if you only need rooms.</t>
        </is>
      </c>
    </row>
    <row r="7" ht="48" customHeight="1">
      <c r="A7" s="2" t="inlineStr">
        <is>
          <t>GST: software subscriptions carry 18% GST. Ask each vendor whether the quoted price already includes it, then set the Yes/No cell. A hotel whose room tariff is 5% without input credit may not be able to claim that GST back, so keep the tax in the comparison.</t>
        </is>
      </c>
    </row>
    <row r="8" ht="48" customHeight="1">
      <c r="A8" s="2" t="inlineStr">
        <is>
          <t>Scoring guide: 0 = missing, 1 = only on a workaround, 3 = works but with gaps you saw in the demo, 5 = worked live, first time, with your own data.</t>
        </is>
      </c>
    </row>
  </sheetData>
  <mergeCells count="1">
    <mergeCell ref="A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6" customWidth="1" min="1" max="1"/>
    <col width="50" customWidth="1" min="2" max="2"/>
    <col width="10" customWidth="1" min="3" max="3"/>
    <col width="14" customWidth="1" min="4" max="4"/>
    <col width="14" customWidth="1" min="5" max="5"/>
    <col width="14" customWidth="1" min="6" max="6"/>
    <col width="46" customWidth="1" min="7" max="7"/>
  </cols>
  <sheetData>
    <row r="1" ht="30" customHeight="1">
      <c r="A1" s="1" t="inlineStr">
        <is>
          <t>Scorecard: score each vendor 0 to 5 from what you saw live</t>
        </is>
      </c>
    </row>
    <row r="2" ht="30" customHeight="1">
      <c r="A2" s="3" t="inlineStr">
        <is>
          <t>Weights add up to 100. Change them to match how your hotel earns. A property with no banquet should set the banquet rows to 0.</t>
        </is>
      </c>
    </row>
    <row r="4" ht="32" customHeight="1">
      <c r="A4" s="4" t="inlineStr">
        <is>
          <t>#</t>
        </is>
      </c>
      <c r="B4" s="4" t="inlineStr">
        <is>
          <t>What to test in the demo</t>
        </is>
      </c>
      <c r="C4" s="4" t="inlineStr">
        <is>
          <t>Weight</t>
        </is>
      </c>
      <c r="D4" s="4" t="inlineStr">
        <is>
          <t>Vendor A</t>
        </is>
      </c>
      <c r="E4" s="4" t="inlineStr">
        <is>
          <t>Vendor B</t>
        </is>
      </c>
      <c r="F4" s="4" t="inlineStr">
        <is>
          <t>Vendor C</t>
        </is>
      </c>
      <c r="G4" s="4" t="inlineStr">
        <is>
          <t>Test to run</t>
        </is>
      </c>
    </row>
    <row r="5" ht="32" customHeight="1">
      <c r="A5" s="5" t="n">
        <v>1</v>
      </c>
      <c r="B5" s="6" t="inlineStr">
        <is>
          <t>Room inventory, rate plans, check-in and check-out</t>
        </is>
      </c>
      <c r="C5" s="7" t="n">
        <v>12</v>
      </c>
      <c r="D5" s="7" t="n"/>
      <c r="E5" s="7" t="n"/>
      <c r="F5" s="7" t="n"/>
      <c r="G5" s="6" t="inlineStr">
        <is>
          <t>Create a stay with an extra bed and a rate change mid-stay.</t>
        </is>
      </c>
    </row>
    <row r="6" ht="32" customHeight="1">
      <c r="A6" s="5" t="n">
        <v>2</v>
      </c>
      <c r="B6" s="6" t="inlineStr">
        <is>
          <t>GST on room tariff (5% up to ₹7,500, 18% above)</t>
        </is>
      </c>
      <c r="C6" s="7" t="n">
        <v>12</v>
      </c>
      <c r="D6" s="7" t="n"/>
      <c r="E6" s="7" t="n"/>
      <c r="F6" s="7" t="n"/>
      <c r="G6" s="6" t="inlineStr">
        <is>
          <t>Bill one room at ₹6,800 and one at ₹9,500 and read the printed invoice.</t>
        </is>
      </c>
    </row>
    <row r="7" ht="32" customHeight="1">
      <c r="A7" s="5" t="n">
        <v>3</v>
      </c>
      <c r="B7" s="6" t="inlineStr">
        <is>
          <t>Restaurant POS and room-to-restaurant folio posting</t>
        </is>
      </c>
      <c r="C7" s="7" t="n">
        <v>8</v>
      </c>
      <c r="D7" s="7" t="n"/>
      <c r="E7" s="7" t="n"/>
      <c r="F7" s="7" t="n"/>
      <c r="G7" s="6" t="inlineStr">
        <is>
          <t>Post a dinner to a room and split the bill between two guests.</t>
        </is>
      </c>
    </row>
    <row r="8" ht="32" customHeight="1">
      <c r="A8" s="5" t="n">
        <v>4</v>
      </c>
      <c r="B8" s="6" t="inlineStr">
        <is>
          <t>Channel manager and OTA sync</t>
        </is>
      </c>
      <c r="C8" s="7" t="n">
        <v>10</v>
      </c>
      <c r="D8" s="7" t="n"/>
      <c r="E8" s="7" t="n"/>
      <c r="F8" s="7" t="n"/>
      <c r="G8" s="6" t="inlineStr">
        <is>
          <t>Block one room on your own system and watch it close on the OTA.</t>
        </is>
      </c>
    </row>
    <row r="9" ht="32" customHeight="1">
      <c r="A9" s="5" t="n">
        <v>5</v>
      </c>
      <c r="B9" s="6" t="inlineStr">
        <is>
          <t>Direct booking engine with UPI or card payment</t>
        </is>
      </c>
      <c r="C9" s="7" t="n">
        <v>8</v>
      </c>
      <c r="D9" s="7" t="n"/>
      <c r="E9" s="7" t="n"/>
      <c r="F9" s="7" t="n"/>
      <c r="G9" s="6" t="inlineStr">
        <is>
          <t>Make a test booking from a phone and check the confirmation message.</t>
        </is>
      </c>
    </row>
    <row r="10" ht="32" customHeight="1">
      <c r="A10" s="5" t="n">
        <v>6</v>
      </c>
      <c r="B10" s="6" t="inlineStr">
        <is>
          <t>Housekeeping status and maintenance requests</t>
        </is>
      </c>
      <c r="C10" s="7" t="n">
        <v>6</v>
      </c>
      <c r="D10" s="7" t="n"/>
      <c r="E10" s="7" t="n"/>
      <c r="F10" s="7" t="n"/>
      <c r="G10" s="6" t="inlineStr">
        <is>
          <t>Mark a room dirty, assign it and confirm the front desk sees it clean.</t>
        </is>
      </c>
    </row>
    <row r="11" ht="32" customHeight="1">
      <c r="A11" s="5" t="n">
        <v>7</v>
      </c>
      <c r="B11" s="6" t="inlineStr">
        <is>
          <t>Night audit and day-close report</t>
        </is>
      </c>
      <c r="C11" s="7" t="n">
        <v>6</v>
      </c>
      <c r="D11" s="7" t="n"/>
      <c r="E11" s="7" t="n"/>
      <c r="F11" s="7" t="n"/>
      <c r="G11" s="6" t="inlineStr">
        <is>
          <t>Run day close and compare revenue with your manual sheet.</t>
        </is>
      </c>
    </row>
    <row r="12" ht="32" customHeight="1">
      <c r="A12" s="5" t="n">
        <v>8</v>
      </c>
      <c r="B12" s="6" t="inlineStr">
        <is>
          <t>Form C for foreign guests</t>
        </is>
      </c>
      <c r="C12" s="7" t="n">
        <v>4</v>
      </c>
      <c r="D12" s="7" t="n"/>
      <c r="E12" s="7" t="n"/>
      <c r="F12" s="7" t="n"/>
      <c r="G12" s="6" t="inlineStr">
        <is>
          <t>Ask to see the filing flow for one foreign guest.</t>
        </is>
      </c>
    </row>
    <row r="13" ht="32" customHeight="1">
      <c r="A13" s="5" t="n">
        <v>9</v>
      </c>
      <c r="B13" s="6" t="inlineStr">
        <is>
          <t>Banquet: morning and evening sessions on one hall</t>
        </is>
      </c>
      <c r="C13" s="7" t="n">
        <v>10</v>
      </c>
      <c r="D13" s="7" t="n"/>
      <c r="E13" s="7" t="n"/>
      <c r="F13" s="7" t="n"/>
      <c r="G13" s="6" t="inlineStr">
        <is>
          <t>Book both sessions, then try a third overlapping booking.</t>
        </is>
      </c>
    </row>
    <row r="14" ht="32" customHeight="1">
      <c r="A14" s="5" t="n">
        <v>10</v>
      </c>
      <c r="B14" s="6" t="inlineStr">
        <is>
          <t>Banquet: hall plus food package at the right GST</t>
        </is>
      </c>
      <c r="C14" s="7" t="n">
        <v>8</v>
      </c>
      <c r="D14" s="7" t="n"/>
      <c r="E14" s="7" t="n"/>
      <c r="F14" s="7" t="n"/>
      <c r="G14" s="6" t="inlineStr">
        <is>
          <t>Ask for a printed invoice for a 300-plate package with a decor line.</t>
        </is>
      </c>
    </row>
    <row r="15" ht="32" customHeight="1">
      <c r="A15" s="5" t="n">
        <v>11</v>
      </c>
      <c r="B15" s="6" t="inlineStr">
        <is>
          <t>Tally export and accountant access</t>
        </is>
      </c>
      <c r="C15" s="7" t="n">
        <v>8</v>
      </c>
      <c r="D15" s="7" t="n"/>
      <c r="E15" s="7" t="n"/>
      <c r="F15" s="7" t="n"/>
      <c r="G15" s="6" t="inlineStr">
        <is>
          <t>Export a month of sales and let your accountant import it.</t>
        </is>
      </c>
    </row>
    <row r="16" ht="32" customHeight="1">
      <c r="A16" s="5" t="n">
        <v>12</v>
      </c>
      <c r="B16" s="6" t="inlineStr">
        <is>
          <t>Data export if you leave, and contract exit terms</t>
        </is>
      </c>
      <c r="C16" s="7" t="n">
        <v>4</v>
      </c>
      <c r="D16" s="7" t="n"/>
      <c r="E16" s="7" t="n"/>
      <c r="F16" s="7" t="n"/>
      <c r="G16" s="6" t="inlineStr">
        <is>
          <t>Ask for a sample export file and the notice period in writing.</t>
        </is>
      </c>
    </row>
    <row r="17" ht="32" customHeight="1">
      <c r="A17" s="5" t="n">
        <v>13</v>
      </c>
      <c r="B17" s="6" t="inlineStr">
        <is>
          <t>Support in your language, and response time in writing</t>
        </is>
      </c>
      <c r="C17" s="7" t="n">
        <v>4</v>
      </c>
      <c r="D17" s="7" t="n"/>
      <c r="E17" s="7" t="n"/>
      <c r="F17" s="7" t="n"/>
      <c r="G17" s="6" t="inlineStr">
        <is>
          <t>Raise one ticket at 9 pm on a Saturday.</t>
        </is>
      </c>
    </row>
    <row r="18">
      <c r="B18" s="8" t="inlineStr">
        <is>
          <t>Weighted score out of 100</t>
        </is>
      </c>
      <c r="C18" s="9">
        <f>SUM(C5:C17)</f>
        <v/>
      </c>
      <c r="D18" s="10">
        <f>SUMPRODUCT($C$5:$C$17,D5:D17)/5</f>
        <v/>
      </c>
      <c r="E18" s="10">
        <f>SUMPRODUCT($C$5:$C$17,E5:E17)/5</f>
        <v/>
      </c>
      <c r="F18" s="10">
        <f>SUMPRODUCT($C$5:$C$17,F5:F17)/5</f>
        <v/>
      </c>
    </row>
    <row r="19">
      <c r="B19" s="8" t="inlineStr">
        <is>
          <t>Rows scored</t>
        </is>
      </c>
      <c r="D19" s="11">
        <f>COUNT(D5:D17)&amp;" of 13"</f>
        <v/>
      </c>
      <c r="E19" s="11">
        <f>COUNT(E5:E17)&amp;" of 13"</f>
        <v/>
      </c>
      <c r="F19" s="11">
        <f>COUNT(F5:F17)&amp;" of 13"</f>
        <v/>
      </c>
    </row>
    <row r="20">
      <c r="B20" s="8" t="inlineStr">
        <is>
          <t>Highest score</t>
        </is>
      </c>
      <c r="D20" s="12">
        <f>IF(COUNT(D18:F18)=0,"",INDEX(D4:F4,MATCH(MAX(D18:F18),D18:F18,0)))</f>
        <v/>
      </c>
    </row>
    <row r="22" ht="30" customHeight="1">
      <c r="A22" s="3" t="inlineStr">
        <is>
          <t>A score is only comparable if every vendor got the same test. If a vendor would not run a test live, score that row 0 rather than leaving it blank.</t>
        </is>
      </c>
    </row>
  </sheetData>
  <mergeCells count="3">
    <mergeCell ref="A2:G2"/>
    <mergeCell ref="A22:G22"/>
    <mergeCell ref="A1:G1"/>
  </mergeCells>
  <dataValidations count="1">
    <dataValidation sqref="D5:F17" showDropDown="0" showInputMessage="0" showErrorMessage="0" allowBlank="1" type="whole" operator="between">
      <formula1>0</formula1>
      <formula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46" customWidth="1" min="1" max="1"/>
    <col width="20" customWidth="1" min="2" max="2"/>
    <col width="20" customWidth="1" min="3" max="3"/>
    <col width="26" customWidth="1" min="4" max="4"/>
    <col width="40" customWidth="1" min="5" max="5"/>
  </cols>
  <sheetData>
    <row r="1" ht="30" customHeight="1">
      <c r="A1" s="1" t="inlineStr">
        <is>
          <t>Three-year cost of ownership, in rupees</t>
        </is>
      </c>
    </row>
    <row r="2" ht="30" customHeight="1">
      <c r="A2" s="3" t="inlineStr">
        <is>
          <t>Example figures only. Enter each written quote in the yellow cells. Rooms and halls are counted per property.</t>
        </is>
      </c>
    </row>
    <row r="4" ht="32" customHeight="1">
      <c r="A4" s="4" t="inlineStr">
        <is>
          <t>Item</t>
        </is>
      </c>
      <c r="B4" s="4" t="inlineStr">
        <is>
          <t>Room PMS (your quote)</t>
        </is>
      </c>
      <c r="C4" s="4" t="inlineStr">
        <is>
          <t>Restaurant POS (your quote)</t>
        </is>
      </c>
      <c r="D4" s="4" t="inlineStr">
        <is>
          <t>Banquet software (Venura Pro, halls)</t>
        </is>
      </c>
      <c r="E4" s="4" t="inlineStr">
        <is>
          <t>Note</t>
        </is>
      </c>
    </row>
    <row r="5">
      <c r="A5" s="8" t="inlineStr">
        <is>
          <t>Rooms (PMS) or halls (banquet)</t>
        </is>
      </c>
      <c r="B5" s="7" t="n">
        <v>30</v>
      </c>
      <c r="C5" s="7" t="n">
        <v>1</v>
      </c>
      <c r="D5" s="7" t="n">
        <v>1</v>
      </c>
      <c r="E5" s="3" t="n"/>
    </row>
    <row r="6">
      <c r="A6" s="8" t="inlineStr">
        <is>
          <t>Price per unit per month (₹)</t>
        </is>
      </c>
      <c r="B6" s="13" t="n">
        <v>350</v>
      </c>
      <c r="C6" s="13" t="n">
        <v>2500</v>
      </c>
      <c r="D6" s="13" t="n">
        <v>750</v>
      </c>
      <c r="E6" s="3" t="inlineStr">
        <is>
          <t>PMS: per room. POS: per outlet. Venura Pro: ₹750 per hall per month on yearly billing, ₹999 monthly.</t>
        </is>
      </c>
    </row>
    <row r="7">
      <c r="A7" s="8" t="inlineStr">
        <is>
          <t>Minimum monthly bill (₹, 0 if none)</t>
        </is>
      </c>
      <c r="B7" s="13" t="n">
        <v>4250</v>
      </c>
      <c r="C7" s="13" t="n">
        <v>0</v>
      </c>
      <c r="D7" s="13" t="n">
        <v>0</v>
      </c>
      <c r="E7" s="3" t="n"/>
    </row>
    <row r="8">
      <c r="A8" s="8" t="inlineStr">
        <is>
          <t>One-time setup and data import (₹)</t>
        </is>
      </c>
      <c r="B8" s="13" t="n">
        <v>15000</v>
      </c>
      <c r="C8" s="13" t="n">
        <v>5000</v>
      </c>
      <c r="D8" s="13" t="n">
        <v>0</v>
      </c>
      <c r="E8" s="3" t="n"/>
    </row>
    <row r="9">
      <c r="A9" s="8" t="inlineStr">
        <is>
          <t>Training (₹, one time)</t>
        </is>
      </c>
      <c r="B9" s="13" t="n">
        <v>5000</v>
      </c>
      <c r="C9" s="13" t="n">
        <v>0</v>
      </c>
      <c r="D9" s="13" t="n">
        <v>0</v>
      </c>
      <c r="E9" s="3" t="n"/>
    </row>
    <row r="10">
      <c r="A10" s="8" t="inlineStr">
        <is>
          <t>Add-ons per month: channel manager, WhatsApp, e-invoicing (₹)</t>
        </is>
      </c>
      <c r="B10" s="13" t="n">
        <v>1500</v>
      </c>
      <c r="C10" s="13" t="n">
        <v>0</v>
      </c>
      <c r="D10" s="13" t="n">
        <v>0</v>
      </c>
      <c r="E10" s="3" t="n"/>
    </row>
    <row r="11">
      <c r="A11" s="8" t="inlineStr">
        <is>
          <t>Yearly price rise after year 1 (%)</t>
        </is>
      </c>
      <c r="B11" s="14" t="n">
        <v>0.08</v>
      </c>
      <c r="C11" s="14" t="n">
        <v>0.08</v>
      </c>
      <c r="D11" s="14" t="n">
        <v>0</v>
      </c>
      <c r="E11" s="3" t="n"/>
    </row>
    <row r="12">
      <c r="A12" s="8" t="inlineStr">
        <is>
          <t>Quote already includes 18% GST? (Yes / No)</t>
        </is>
      </c>
      <c r="B12" s="7" t="inlineStr">
        <is>
          <t>No</t>
        </is>
      </c>
      <c r="C12" s="7" t="inlineStr">
        <is>
          <t>No</t>
        </is>
      </c>
      <c r="D12" s="7" t="inlineStr">
        <is>
          <t>No</t>
        </is>
      </c>
      <c r="E12" s="3" t="inlineStr">
        <is>
          <t>Ask each vendor. If unsure, choose No so the tax is not missed.</t>
        </is>
      </c>
    </row>
    <row r="13">
      <c r="A13" s="8" t="inlineStr">
        <is>
          <t>GST you can claim back as input credit (0 to 100%)</t>
        </is>
      </c>
      <c r="B13" s="14" t="n">
        <v>0</v>
      </c>
      <c r="C13" s="14" t="n">
        <v>0</v>
      </c>
      <c r="D13" s="14" t="n">
        <v>0</v>
      </c>
      <c r="E13" s="3" t="inlineStr">
        <is>
          <t>Ask your CA. Room turnover taxed at 5% without credit usually means little or none.</t>
        </is>
      </c>
    </row>
    <row r="15">
      <c r="A15" s="8" t="inlineStr">
        <is>
          <t>Monthly fee, year 1 (₹)</t>
        </is>
      </c>
      <c r="B15" s="15">
        <f>MAX(B5*B6,B7)+B10</f>
        <v/>
      </c>
      <c r="C15" s="15">
        <f>MAX(C5*C6,C7)+C10</f>
        <v/>
      </c>
      <c r="D15" s="15">
        <f>MAX(D5*D6,D7)+D10</f>
        <v/>
      </c>
    </row>
    <row r="16">
      <c r="A16" s="8" t="inlineStr">
        <is>
          <t>Year 1 total, before GST (₹)</t>
        </is>
      </c>
      <c r="B16" s="15">
        <f>B15*12+B8+B9</f>
        <v/>
      </c>
      <c r="C16" s="15">
        <f>C15*12+C8+C9</f>
        <v/>
      </c>
      <c r="D16" s="15">
        <f>D15*12+D8+D9</f>
        <v/>
      </c>
    </row>
    <row r="17">
      <c r="A17" s="8" t="inlineStr">
        <is>
          <t>Year 2 total, before GST (₹)</t>
        </is>
      </c>
      <c r="B17" s="15">
        <f>B15*12*(1+B11)</f>
        <v/>
      </c>
      <c r="C17" s="15">
        <f>C15*12*(1+C11)</f>
        <v/>
      </c>
      <c r="D17" s="15">
        <f>D15*12*(1+D11)</f>
        <v/>
      </c>
    </row>
    <row r="18">
      <c r="A18" s="8" t="inlineStr">
        <is>
          <t>Year 3 total, before GST (₹)</t>
        </is>
      </c>
      <c r="B18" s="15">
        <f>B15*12*(1+B11)^2</f>
        <v/>
      </c>
      <c r="C18" s="15">
        <f>C15*12*(1+C11)^2</f>
        <v/>
      </c>
      <c r="D18" s="15">
        <f>D15*12*(1+D11)^2</f>
        <v/>
      </c>
    </row>
    <row r="19">
      <c r="A19" s="8" t="inlineStr">
        <is>
          <t>Three-year total, before GST (₹)</t>
        </is>
      </c>
      <c r="B19" s="16">
        <f>SUM(B16:B18)</f>
        <v/>
      </c>
      <c r="C19" s="16">
        <f>SUM(C16:C18)</f>
        <v/>
      </c>
      <c r="D19" s="16">
        <f>SUM(D16:D18)</f>
        <v/>
      </c>
    </row>
    <row r="20">
      <c r="A20" s="8" t="inlineStr">
        <is>
          <t>GST on top (₹)</t>
        </is>
      </c>
      <c r="B20" s="15">
        <f>IF(B12="Yes",B19-B19/1.18,B19*0.18)</f>
        <v/>
      </c>
      <c r="C20" s="15">
        <f>IF(C12="Yes",C19-C19/1.18,C19*0.18)</f>
        <v/>
      </c>
      <c r="D20" s="15">
        <f>IF(D12="Yes",D19-D19/1.18,D19*0.18)</f>
        <v/>
      </c>
    </row>
    <row r="21">
      <c r="A21" s="8" t="inlineStr">
        <is>
          <t>GST claimed back (₹)</t>
        </is>
      </c>
      <c r="B21" s="15">
        <f>B20*B13</f>
        <v/>
      </c>
      <c r="C21" s="15">
        <f>C20*C13</f>
        <v/>
      </c>
      <c r="D21" s="15">
        <f>D20*D13</f>
        <v/>
      </c>
    </row>
    <row r="22">
      <c r="A22" s="8" t="inlineStr">
        <is>
          <t>Three-year net cost (₹)</t>
        </is>
      </c>
      <c r="B22" s="16">
        <f>IF(B12="Yes",B19,B19+B20)-B21</f>
        <v/>
      </c>
      <c r="C22" s="16">
        <f>IF(C12="Yes",C19,C19+C20)-C21</f>
        <v/>
      </c>
      <c r="D22" s="16">
        <f>IF(D12="Yes",D19,D19+D20)-D21</f>
        <v/>
      </c>
    </row>
    <row r="23">
      <c r="A23" s="8" t="inlineStr">
        <is>
          <t>Average per month over 36 months (₹)</t>
        </is>
      </c>
      <c r="B23" s="15">
        <f>B22/36</f>
        <v/>
      </c>
      <c r="C23" s="15">
        <f>C22/36</f>
        <v/>
      </c>
      <c r="D23" s="15">
        <f>D22/36</f>
        <v/>
      </c>
    </row>
    <row r="25">
      <c r="A25" s="8" t="inlineStr">
        <is>
          <t>All selected options together, three-year net (₹)</t>
        </is>
      </c>
      <c r="B25" s="16">
        <f>B22+C22+D22</f>
        <v/>
      </c>
    </row>
    <row r="27" ht="44" customHeight="1">
      <c r="A27" s="3" t="inlineStr">
        <is>
          <t>Where a quote already includes GST, the sheet leaves the total as quoted and still shows the tax portion in row 20 so you can see it. Setup and training are treated as one-off costs in year 1.</t>
        </is>
      </c>
    </row>
  </sheetData>
  <mergeCells count="3">
    <mergeCell ref="A2:E2"/>
    <mergeCell ref="A1:E1"/>
    <mergeCell ref="A27:E27"/>
  </mergeCells>
  <dataValidations count="1">
    <dataValidation sqref="B12:D12"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2026-09-24T19:40:58Z</dcterms:created>
  <dcterms:modified xmlns:dcterms="http://purl.org/dc/terms/" xmlns:xsi="http://www.w3.org/2001/XMLSchema-instance" xsi:type="dcterms:W3CDTF">2026-09-24T19:40:58Z</dcterms:modified>
</cp:coreProperties>
</file>