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  <sheet xmlns:r="http://schemas.openxmlformats.org/officeDocument/2006/relationships" name="12 live tests" sheetId="2" state="visible" r:id="rId2"/>
    <sheet xmlns:r="http://schemas.openxmlformats.org/officeDocument/2006/relationships" name="3-year cost" sheetId="3" state="visible" r:id="rId3"/>
    <sheet xmlns:r="http://schemas.openxmlformats.org/officeDocument/2006/relationships"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i val="1"/>
      <color rgb="00555555"/>
    </font>
    <font>
      <b val="1"/>
      <color rgb="00FFFFFF"/>
    </font>
    <font>
      <b val="1"/>
    </font>
    <font>
      <i val="1"/>
      <color rgb="00777777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7CC"/>
      </patternFill>
    </fill>
    <fill>
      <patternFill patternType="solid">
        <fgColor rgb="00E3F1E7"/>
      </patternFill>
    </fill>
  </fills>
  <borders count="6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  <border>
      <left/>
      <right/>
      <top style="thin">
        <color rgb="00C9CED6"/>
      </top>
      <bottom/>
      <diagonal/>
    </border>
    <border>
      <left/>
      <right style="thin">
        <color rgb="00C9CED6"/>
      </right>
      <top style="thin">
        <color rgb="00C9CED6"/>
      </top>
      <bottom/>
      <diagonal/>
    </border>
    <border>
      <left/>
      <right/>
      <top style="thin">
        <color rgb="00C9CED6"/>
      </top>
      <bottom style="thin">
        <color rgb="00C9CED6"/>
      </bottom>
      <diagonal/>
    </border>
    <border>
      <left/>
      <right style="thin">
        <color rgb="00C9CED6"/>
      </right>
      <top style="thin">
        <color rgb="00C9CED6"/>
      </top>
      <bottom style="thin">
        <color rgb="00C9CED6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0" fontId="4" fillId="0" borderId="0" pivotButton="0" quotePrefix="0" xfId="0"/>
    <xf numFmtId="0" fontId="4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3" fontId="4" fillId="4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46" customWidth="1" min="2" max="2"/>
    <col width="12" customWidth="1" min="3" max="3"/>
    <col width="10" customWidth="1" min="4" max="4"/>
    <col width="11" customWidth="1" min="5" max="5"/>
    <col width="11" customWidth="1" min="6" max="6"/>
    <col width="11" customWidth="1" min="7" max="7"/>
    <col width="11" customWidth="1" min="8" max="8"/>
    <col width="70" customWidth="1" min="9" max="9"/>
  </cols>
  <sheetData>
    <row r="1">
      <c r="A1" s="1" t="inlineStr">
        <is>
          <t>EVENT SOFTWARE DEMO SCORECARD (weighted, up to 4 vendors)</t>
        </is>
      </c>
    </row>
    <row r="2" ht="48" customHeight="1">
      <c r="A2" s="2" t="inlineStr">
        <is>
          <t>Yellow cells are yours. Weight each need 1 (nice) to 5 (must have). After each live demo score 0 to 5: 0 = cannot do it, 3 = does it with a workaround, 5 = did it live in front of you. A score under 3 on a weight-5 need is a gate failure, whatever the total says.</t>
        </is>
      </c>
    </row>
    <row r="4">
      <c r="A4" s="3" t="inlineStr">
        <is>
          <t>#</t>
        </is>
      </c>
      <c r="B4" s="3" t="inlineStr">
        <is>
          <t>Need</t>
        </is>
      </c>
      <c r="C4" s="3" t="inlineStr">
        <is>
          <t>Module</t>
        </is>
      </c>
      <c r="D4" s="3" t="inlineStr">
        <is>
          <t>Weight (1-5)</t>
        </is>
      </c>
      <c r="E4" s="3" t="inlineStr">
        <is>
          <t>Vendor 1</t>
        </is>
      </c>
      <c r="F4" s="3" t="inlineStr">
        <is>
          <t>Vendor 2</t>
        </is>
      </c>
      <c r="G4" s="3" t="inlineStr">
        <is>
          <t>Vendor 3</t>
        </is>
      </c>
      <c r="H4" s="3" t="inlineStr">
        <is>
          <t>Vendor 4</t>
        </is>
      </c>
      <c r="I4" s="3" t="inlineStr">
        <is>
          <t>What to ask them to show live</t>
        </is>
      </c>
    </row>
    <row r="5">
      <c r="A5" s="4" t="n">
        <v>1</v>
      </c>
      <c r="B5" s="5" t="inlineStr">
        <is>
          <t>Two bookings, one hall, one date (morning and evening)</t>
        </is>
      </c>
      <c r="C5" s="4" t="inlineStr">
        <is>
          <t>Calendar</t>
        </is>
      </c>
      <c r="D5" s="6" t="n">
        <v>5</v>
      </c>
      <c r="E5" s="6" t="n"/>
      <c r="F5" s="6" t="n"/>
      <c r="G5" s="6" t="n"/>
      <c r="H5" s="6" t="n"/>
      <c r="I5" s="5" t="inlineStr">
        <is>
          <t>Book the morning slot, then try a full-day booking on the same hall and date. It should warn you.</t>
        </is>
      </c>
    </row>
    <row r="6">
      <c r="A6" s="4" t="n">
        <v>2</v>
      </c>
      <c r="B6" s="5" t="inlineStr">
        <is>
          <t>Tentative hold that expires by itself</t>
        </is>
      </c>
      <c r="C6" s="4" t="inlineStr">
        <is>
          <t>Calendar</t>
        </is>
      </c>
      <c r="D6" s="6" t="n">
        <v>4</v>
      </c>
      <c r="E6" s="6" t="n"/>
      <c r="F6" s="6" t="n"/>
      <c r="G6" s="6" t="n"/>
      <c r="H6" s="6" t="n"/>
      <c r="I6" s="5" t="inlineStr">
        <is>
          <t>Place a hold, set a 48 hour expiry, and show the date coming back to the calendar without a person doing it.</t>
        </is>
      </c>
    </row>
    <row r="7">
      <c r="A7" s="4" t="n">
        <v>3</v>
      </c>
      <c r="B7" s="5" t="inlineStr">
        <is>
          <t>WhatsApp enquiry logged with its source</t>
        </is>
      </c>
      <c r="C7" s="4" t="inlineStr">
        <is>
          <t>Enquiry</t>
        </is>
      </c>
      <c r="D7" s="6" t="n">
        <v>4</v>
      </c>
      <c r="E7" s="6" t="n"/>
      <c r="F7" s="6" t="n"/>
      <c r="G7" s="6" t="n"/>
      <c r="H7" s="6" t="n"/>
      <c r="I7" s="5" t="inlineStr">
        <is>
          <t>Log a phone or WhatsApp enquiry in under a minute, with lead source and next follow-up date.</t>
        </is>
      </c>
    </row>
    <row r="8">
      <c r="A8" s="4" t="n">
        <v>4</v>
      </c>
      <c r="B8" s="5" t="inlineStr">
        <is>
          <t>Quote with menu, hall and extras on one page</t>
        </is>
      </c>
      <c r="C8" s="4" t="inlineStr">
        <is>
          <t>Quote</t>
        </is>
      </c>
      <c r="D8" s="6" t="n">
        <v>4</v>
      </c>
      <c r="E8" s="6" t="n"/>
      <c r="F8" s="6" t="n"/>
      <c r="G8" s="6" t="n"/>
      <c r="H8" s="6" t="n"/>
      <c r="I8" s="5" t="inlineStr">
        <is>
          <t>Build a quote for 400 guests with a live counter and decor, then send it on WhatsApp.</t>
        </is>
      </c>
    </row>
    <row r="9">
      <c r="A9" s="4" t="n">
        <v>5</v>
      </c>
      <c r="B9" s="5" t="inlineStr">
        <is>
          <t>Hall-and-food package at 5%, decor at 18%, one invoice</t>
        </is>
      </c>
      <c r="C9" s="4" t="inlineStr">
        <is>
          <t>GST</t>
        </is>
      </c>
      <c r="D9" s="6" t="n">
        <v>5</v>
      </c>
      <c r="E9" s="6" t="n"/>
      <c r="F9" s="6" t="n"/>
      <c r="G9" s="6" t="n"/>
      <c r="H9" s="6" t="n"/>
      <c r="I9" s="5" t="inlineStr">
        <is>
          <t>Print a sample invoice for a client in another state (IGST) and one in your state (CGST plus SGST).</t>
        </is>
      </c>
    </row>
    <row r="10">
      <c r="A10" s="4" t="n">
        <v>6</v>
      </c>
      <c r="B10" s="5" t="inlineStr">
        <is>
          <t>Advance receipt with number series</t>
        </is>
      </c>
      <c r="C10" s="4" t="inlineStr">
        <is>
          <t>Payments</t>
        </is>
      </c>
      <c r="D10" s="6" t="n">
        <v>5</v>
      </c>
      <c r="E10" s="6" t="n"/>
      <c r="F10" s="6" t="n"/>
      <c r="G10" s="6" t="n"/>
      <c r="H10" s="6" t="n"/>
      <c r="I10" s="5" t="inlineStr">
        <is>
          <t>Record a cash advance and a UPI advance and print the receipt voucher for each.</t>
        </is>
      </c>
    </row>
    <row r="11">
      <c r="A11" s="4" t="n">
        <v>7</v>
      </c>
      <c r="B11" s="5" t="inlineStr">
        <is>
          <t>Balance due and payment reminders</t>
        </is>
      </c>
      <c r="C11" s="4" t="inlineStr">
        <is>
          <t>Payments</t>
        </is>
      </c>
      <c r="D11" s="6" t="n">
        <v>3</v>
      </c>
      <c r="E11" s="6" t="n"/>
      <c r="F11" s="6" t="n"/>
      <c r="G11" s="6" t="n"/>
      <c r="H11" s="6" t="n"/>
      <c r="I11" s="5" t="inlineStr">
        <is>
          <t>Show the balance for a booking with two part payments.</t>
        </is>
      </c>
    </row>
    <row r="12">
      <c r="A12" s="4" t="n">
        <v>8</v>
      </c>
      <c r="B12" s="5" t="inlineStr">
        <is>
          <t>Roles: what a sales rep cannot see</t>
        </is>
      </c>
      <c r="C12" s="4" t="inlineStr">
        <is>
          <t>People</t>
        </is>
      </c>
      <c r="D12" s="6" t="n">
        <v>4</v>
      </c>
      <c r="E12" s="6" t="n"/>
      <c r="F12" s="6" t="n"/>
      <c r="G12" s="6" t="n"/>
      <c r="H12" s="6" t="n"/>
      <c r="I12" s="5" t="inlineStr">
        <is>
          <t>Log in as a sales rep and try to open margins, bank details and other reps' leads.</t>
        </is>
      </c>
    </row>
    <row r="13">
      <c r="A13" s="4" t="n">
        <v>9</v>
      </c>
      <c r="B13" s="5" t="inlineStr">
        <is>
          <t>Works on a phone during the function</t>
        </is>
      </c>
      <c r="C13" s="4" t="inlineStr">
        <is>
          <t>People</t>
        </is>
      </c>
      <c r="D13" s="6" t="n">
        <v>4</v>
      </c>
      <c r="E13" s="6" t="n"/>
      <c r="F13" s="6" t="n"/>
      <c r="G13" s="6" t="n"/>
      <c r="H13" s="6" t="n"/>
      <c r="I13" s="5" t="inlineStr">
        <is>
          <t>Open the booking, add a payment and mark a vendor arrival from a phone on mobile data.</t>
        </is>
      </c>
    </row>
    <row r="14">
      <c r="A14" s="4" t="n">
        <v>10</v>
      </c>
      <c r="B14" s="5" t="inlineStr">
        <is>
          <t>Vendor and staff assignment per event</t>
        </is>
      </c>
      <c r="C14" s="4" t="inlineStr">
        <is>
          <t>Operations</t>
        </is>
      </c>
      <c r="D14" s="6" t="n">
        <v>3</v>
      </c>
      <c r="E14" s="6" t="n"/>
      <c r="F14" s="6" t="n"/>
      <c r="G14" s="6" t="n"/>
      <c r="H14" s="6" t="n"/>
      <c r="I14" s="5" t="inlineStr">
        <is>
          <t>Assign a decorator, DJ and 12 staff to one event and show a per-event cost total.</t>
        </is>
      </c>
    </row>
    <row r="15">
      <c r="A15" s="4" t="n">
        <v>11</v>
      </c>
      <c r="B15" s="5" t="inlineStr">
        <is>
          <t>Event profit: quote versus actual cost</t>
        </is>
      </c>
      <c r="C15" s="4" t="inlineStr">
        <is>
          <t>Operations</t>
        </is>
      </c>
      <c r="D15" s="6" t="n">
        <v>3</v>
      </c>
      <c r="E15" s="6" t="n"/>
      <c r="F15" s="6" t="n"/>
      <c r="G15" s="6" t="n"/>
      <c r="H15" s="6" t="n"/>
      <c r="I15" s="5" t="inlineStr">
        <is>
          <t>Show one closed event with revenue, vendor cost and margin.</t>
        </is>
      </c>
    </row>
    <row r="16">
      <c r="A16" s="4" t="n">
        <v>12</v>
      </c>
      <c r="B16" s="5" t="inlineStr">
        <is>
          <t>Tally or accountant export</t>
        </is>
      </c>
      <c r="C16" s="4" t="inlineStr">
        <is>
          <t>Accounts</t>
        </is>
      </c>
      <c r="D16" s="6" t="n">
        <v>3</v>
      </c>
      <c r="E16" s="6" t="n"/>
      <c r="F16" s="6" t="n"/>
      <c r="G16" s="6" t="n"/>
      <c r="H16" s="6" t="n"/>
      <c r="I16" s="5" t="inlineStr">
        <is>
          <t>Export a month of sales and receipts in the format your accountant uses.</t>
        </is>
      </c>
    </row>
    <row r="17">
      <c r="A17" s="4" t="n">
        <v>13</v>
      </c>
      <c r="B17" s="5" t="inlineStr">
        <is>
          <t>Multiple halls or sites in one view</t>
        </is>
      </c>
      <c r="C17" s="4" t="inlineStr">
        <is>
          <t>Calendar</t>
        </is>
      </c>
      <c r="D17" s="6" t="n">
        <v>2</v>
      </c>
      <c r="E17" s="6" t="n"/>
      <c r="F17" s="6" t="n"/>
      <c r="G17" s="6" t="n"/>
      <c r="H17" s="6" t="n"/>
      <c r="I17" s="5" t="inlineStr">
        <is>
          <t>Show three halls on one screen with revenue by hall.</t>
        </is>
      </c>
    </row>
    <row r="18">
      <c r="A18" s="4" t="n">
        <v>14</v>
      </c>
      <c r="B18" s="5" t="inlineStr">
        <is>
          <t>Your data leaves with you</t>
        </is>
      </c>
      <c r="C18" s="4" t="inlineStr">
        <is>
          <t>Exit</t>
        </is>
      </c>
      <c r="D18" s="6" t="n">
        <v>4</v>
      </c>
      <c r="E18" s="6" t="n"/>
      <c r="F18" s="6" t="n"/>
      <c r="G18" s="6" t="n"/>
      <c r="H18" s="6" t="n"/>
      <c r="I18" s="5" t="inlineStr">
        <is>
          <t>Export every booking, client and payment to Excel, and ask what is deleted after cancellation.</t>
        </is>
      </c>
    </row>
    <row r="19">
      <c r="A19" s="4" t="n">
        <v>15</v>
      </c>
      <c r="B19" s="5" t="inlineStr">
        <is>
          <t>Support in your working hours and language</t>
        </is>
      </c>
      <c r="C19" s="4" t="inlineStr">
        <is>
          <t>Support</t>
        </is>
      </c>
      <c r="D19" s="6" t="n">
        <v>3</v>
      </c>
      <c r="E19" s="6" t="n"/>
      <c r="F19" s="6" t="n"/>
      <c r="G19" s="6" t="n"/>
      <c r="H19" s="6" t="n"/>
      <c r="I19" s="5" t="inlineStr">
        <is>
          <t>Ask for a named contact, response time in writing, and the support hours in IST.</t>
        </is>
      </c>
    </row>
    <row r="20">
      <c r="A20" s="4" t="n">
        <v>16</v>
      </c>
      <c r="B20" s="5" t="inlineStr">
        <is>
          <t>Price in rupees, renewal cap in writing</t>
        </is>
      </c>
      <c r="C20" s="4" t="inlineStr">
        <is>
          <t>Money</t>
        </is>
      </c>
      <c r="D20" s="6" t="n">
        <v>4</v>
      </c>
      <c r="E20" s="6" t="n"/>
      <c r="F20" s="6" t="n"/>
      <c r="G20" s="6" t="n"/>
      <c r="H20" s="6" t="n"/>
      <c r="I20" s="5" t="inlineStr">
        <is>
          <t>Ask for the INR quote, setup fee, add-ons, and the maximum yearly increase.</t>
        </is>
      </c>
    </row>
    <row r="22">
      <c r="B22" s="7" t="inlineStr">
        <is>
          <t>Weighted score (% of the best possible)</t>
        </is>
      </c>
      <c r="E22" s="8">
        <f>IF(SUM($D$5:$D$20)=0,0,ROUND(SUMPRODUCT($D$5:$D$20,E5:E20)/(5*SUM($D$5:$D$20))*100,1))</f>
        <v/>
      </c>
      <c r="F22" s="8">
        <f>IF(SUM($D$5:$D$20)=0,0,ROUND(SUMPRODUCT($D$5:$D$20,F5:F20)/(5*SUM($D$5:$D$20))*100,1))</f>
        <v/>
      </c>
      <c r="G22" s="8">
        <f>IF(SUM($D$5:$D$20)=0,0,ROUND(SUMPRODUCT($D$5:$D$20,G5:G20)/(5*SUM($D$5:$D$20))*100,1))</f>
        <v/>
      </c>
      <c r="H22" s="8">
        <f>IF(SUM($D$5:$D$20)=0,0,ROUND(SUMPRODUCT($D$5:$D$20,H5:H20)/(5*SUM($D$5:$D$20))*100,1))</f>
        <v/>
      </c>
    </row>
    <row r="23">
      <c r="B23" s="7" t="inlineStr">
        <is>
          <t>Gate failures (weight 5, score under 3)</t>
        </is>
      </c>
      <c r="E23" s="8">
        <f>SUMPRODUCT(($D$5:$D$20=5)*(E5:E20&lt;3))</f>
        <v/>
      </c>
      <c r="F23" s="8">
        <f>SUMPRODUCT(($D$5:$D$20=5)*(F5:F20&lt;3))</f>
        <v/>
      </c>
      <c r="G23" s="8">
        <f>SUMPRODUCT(($D$5:$D$20=5)*(G5:G20&lt;3))</f>
        <v/>
      </c>
      <c r="H23" s="8">
        <f>SUMPRODUCT(($D$5:$D$20=5)*(H5:H20&lt;3))</f>
        <v/>
      </c>
    </row>
    <row r="24">
      <c r="B24" s="7" t="inlineStr">
        <is>
          <t>Needs scored under 3 at any weight</t>
        </is>
      </c>
      <c r="E24" s="8">
        <f>COUNTIFS(E5:E20,"&lt;3",E5:E20,"&gt;=0")</f>
        <v/>
      </c>
      <c r="F24" s="8">
        <f>COUNTIFS(F5:F20,"&lt;3",F5:F20,"&gt;=0")</f>
        <v/>
      </c>
      <c r="G24" s="8">
        <f>COUNTIFS(G5:G20,"&lt;3",G5:G20,"&gt;=0")</f>
        <v/>
      </c>
      <c r="H24" s="8">
        <f>COUNTIFS(H5:H20,"&lt;3",H5:H20,"&gt;=0")</f>
        <v/>
      </c>
    </row>
    <row r="25">
      <c r="B25" s="7" t="inlineStr">
        <is>
          <t>Verdict</t>
        </is>
      </c>
      <c r="E25" s="8">
        <f>IF(COUNT(E5:E20)=0,"",IF(E23&gt;0,"Gate failure: do not buy as is",IF(E22&gt;=80,"Strong fit",IF(E22&gt;=65,"Workable, list the gaps","Weak fit"))))</f>
        <v/>
      </c>
      <c r="F25" s="8">
        <f>IF(COUNT(F5:F20)=0,"",IF(F23&gt;0,"Gate failure: do not buy as is",IF(F22&gt;=80,"Strong fit",IF(F22&gt;=65,"Workable, list the gaps","Weak fit"))))</f>
        <v/>
      </c>
      <c r="G25" s="8">
        <f>IF(COUNT(G5:G20)=0,"",IF(G23&gt;0,"Gate failure: do not buy as is",IF(G22&gt;=80,"Strong fit",IF(G22&gt;=65,"Workable, list the gaps","Weak fit"))))</f>
        <v/>
      </c>
      <c r="H25" s="8">
        <f>IF(COUNT(H5:H20)=0,"",IF(H23&gt;0,"Gate failure: do not buy as is",IF(H22&gt;=80,"Strong fit",IF(H22&gt;=65,"Workable, list the gaps","Weak fit"))))</f>
        <v/>
      </c>
    </row>
    <row r="26">
      <c r="B26" s="7" t="inlineStr">
        <is>
          <t>Highest score with no gate failure</t>
        </is>
      </c>
      <c r="E26" s="8">
        <f>IF(MAX(E27:H27)&lt;0,"none passed the gates",INDEX(E4:H4,MATCH(MAX(E27:H27),E27:H27,0)))</f>
        <v/>
      </c>
      <c r="F26" s="9" t="n"/>
      <c r="G26" s="9" t="n"/>
      <c r="H26" s="10" t="n"/>
    </row>
    <row r="27">
      <c r="B27" s="11" t="inlineStr">
        <is>
          <t>Helper: score if no gate failure, else -1</t>
        </is>
      </c>
      <c r="E27">
        <f>IF(E23=0,E22,-1)</f>
        <v/>
      </c>
      <c r="F27">
        <f>IF(F23=0,F22,-1)</f>
        <v/>
      </c>
      <c r="G27">
        <f>IF(G23=0,G22,-1)</f>
        <v/>
      </c>
      <c r="H27">
        <f>IF(H23=0,H22,-1)</f>
        <v/>
      </c>
    </row>
  </sheetData>
  <mergeCells count="2">
    <mergeCell ref="E26:H26"/>
    <mergeCell ref="A2:I2"/>
  </mergeCells>
  <dataValidations count="2">
    <dataValidation sqref="E5:H20" showDropDown="0" showInputMessage="0" showErrorMessage="1" allowBlank="0" error="Score 0 to 5" type="whole" operator="between">
      <formula1>0</formula1>
      <formula2>5</formula2>
    </dataValidation>
    <dataValidation sqref="D5:D20" showDropDown="0" showInputMessage="0" showErrorMessage="1" allowBlank="0" error="Weight 1 to 5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4" customWidth="1" min="1" max="1"/>
    <col width="70" customWidth="1" min="2" max="2"/>
    <col width="46" customWidth="1" min="3" max="3"/>
    <col width="11" customWidth="1" min="4" max="4"/>
    <col width="11" customWidth="1" min="5" max="5"/>
    <col width="11" customWidth="1" min="6" max="6"/>
    <col width="11" customWidth="1" min="7" max="7"/>
  </cols>
  <sheetData>
    <row r="1">
      <c r="A1" s="1" t="inlineStr">
        <is>
          <t>THE 12 LIVE TESTS (run the same twelve with every vendor)</t>
        </is>
      </c>
    </row>
    <row r="2" ht="34" customHeight="1">
      <c r="A2" s="2" t="inlineStr">
        <is>
          <t>Do them on the vendor's screen while you watch, not from a slide. Mark Pass, Partial or Fail. A vendor who says "we can configure that" has not passed.</t>
        </is>
      </c>
    </row>
    <row r="4">
      <c r="A4" s="3" t="inlineStr">
        <is>
          <t>#</t>
        </is>
      </c>
      <c r="B4" s="3" t="inlineStr">
        <is>
          <t>Test</t>
        </is>
      </c>
      <c r="C4" s="3" t="inlineStr">
        <is>
          <t>Pass means</t>
        </is>
      </c>
      <c r="D4" s="3" t="inlineStr">
        <is>
          <t>Vendor 1</t>
        </is>
      </c>
      <c r="E4" s="3" t="inlineStr">
        <is>
          <t>Vendor 2</t>
        </is>
      </c>
      <c r="F4" s="3" t="inlineStr">
        <is>
          <t>Vendor 3</t>
        </is>
      </c>
      <c r="G4" s="3" t="inlineStr">
        <is>
          <t>Vendor 4</t>
        </is>
      </c>
    </row>
    <row r="5">
      <c r="A5" s="4" t="n">
        <v>1</v>
      </c>
      <c r="B5" s="5" t="inlineStr">
        <is>
          <t>Double-booking: A second staff login books the same hall, same date, same slot</t>
        </is>
      </c>
      <c r="C5" s="5" t="inlineStr">
        <is>
          <t>The system refuses or warns before saving</t>
        </is>
      </c>
      <c r="D5" s="6" t="n"/>
      <c r="E5" s="6" t="n"/>
      <c r="F5" s="6" t="n"/>
      <c r="G5" s="6" t="n"/>
    </row>
    <row r="6">
      <c r="A6" s="4" t="n">
        <v>2</v>
      </c>
      <c r="B6" s="5" t="inlineStr">
        <is>
          <t>Overlap: Full-day booking on a date that already has an evening booking</t>
        </is>
      </c>
      <c r="C6" s="5" t="inlineStr">
        <is>
          <t>Conflict shown on both bookings</t>
        </is>
      </c>
      <c r="D6" s="6" t="n"/>
      <c r="E6" s="6" t="n"/>
      <c r="F6" s="6" t="n"/>
      <c r="G6" s="6" t="n"/>
    </row>
    <row r="7">
      <c r="A7" s="4" t="n">
        <v>3</v>
      </c>
      <c r="B7" s="5" t="inlineStr">
        <is>
          <t>Hold expiry: A 48 hour hold is placed and the clock runs out</t>
        </is>
      </c>
      <c r="C7" s="5" t="inlineStr">
        <is>
          <t>Date is released without anyone clicking</t>
        </is>
      </c>
      <c r="D7" s="6" t="n"/>
      <c r="E7" s="6" t="n"/>
      <c r="F7" s="6" t="n"/>
      <c r="G7" s="6" t="n"/>
    </row>
    <row r="8">
      <c r="A8" s="4" t="n">
        <v>4</v>
      </c>
      <c r="B8" s="5" t="inlineStr">
        <is>
          <t>Enquiry to quote: A WhatsApp enquiry turns into a quote for 400 guests</t>
        </is>
      </c>
      <c r="C8" s="5" t="inlineStr">
        <is>
          <t>Under 10 minutes, menu and hall on one document</t>
        </is>
      </c>
      <c r="D8" s="6" t="n"/>
      <c r="E8" s="6" t="n"/>
      <c r="F8" s="6" t="n"/>
      <c r="G8" s="6" t="n"/>
    </row>
    <row r="9">
      <c r="A9" s="4" t="n">
        <v>5</v>
      </c>
      <c r="B9" s="5" t="inlineStr">
        <is>
          <t>Mixed-rate invoice: Hall-and-food package Rs 6,00,000 at 5% plus decor Rs 1,00,000 at 18%</t>
        </is>
      </c>
      <c r="C9" s="5" t="inlineStr">
        <is>
          <t>Two tax lines (Rs 30,000 and Rs 18,000), total Rs 7,48,000, right CGST/SGST or IGST</t>
        </is>
      </c>
      <c r="D9" s="6" t="n"/>
      <c r="E9" s="6" t="n"/>
      <c r="F9" s="6" t="n"/>
      <c r="G9" s="6" t="n"/>
    </row>
    <row r="10">
      <c r="A10" s="4" t="n">
        <v>6</v>
      </c>
      <c r="B10" s="5" t="inlineStr">
        <is>
          <t>Cash advance: Rs 50,000 cash advance recorded</t>
        </is>
      </c>
      <c r="C10" s="5" t="inlineStr">
        <is>
          <t>Numbered receipt, balance updated, PDF or WhatsApp copy</t>
        </is>
      </c>
      <c r="D10" s="6" t="n"/>
      <c r="E10" s="6" t="n"/>
      <c r="F10" s="6" t="n"/>
      <c r="G10" s="6" t="n"/>
    </row>
    <row r="11">
      <c r="A11" s="4" t="n">
        <v>7</v>
      </c>
      <c r="B11" s="5" t="inlineStr">
        <is>
          <t>Refund: Cancellation 45 days before the event</t>
        </is>
      </c>
      <c r="C11" s="5" t="inlineStr">
        <is>
          <t>Refund or forfeit computed from your policy</t>
        </is>
      </c>
      <c r="D11" s="6" t="n"/>
      <c r="E11" s="6" t="n"/>
      <c r="F11" s="6" t="n"/>
      <c r="G11" s="6" t="n"/>
    </row>
    <row r="12">
      <c r="A12" s="4" t="n">
        <v>8</v>
      </c>
      <c r="B12" s="5" t="inlineStr">
        <is>
          <t>Role check: Sales rep login</t>
        </is>
      </c>
      <c r="C12" s="5" t="inlineStr">
        <is>
          <t>Cannot see margins, bank details or other reps' leads</t>
        </is>
      </c>
      <c r="D12" s="6" t="n"/>
      <c r="E12" s="6" t="n"/>
      <c r="F12" s="6" t="n"/>
      <c r="G12" s="6" t="n"/>
    </row>
    <row r="13">
      <c r="A13" s="4" t="n">
        <v>9</v>
      </c>
      <c r="B13" s="5" t="inlineStr">
        <is>
          <t>Phone use: Add a payment from a phone on mobile data</t>
        </is>
      </c>
      <c r="C13" s="5" t="inlineStr">
        <is>
          <t>Works, no desktop needed</t>
        </is>
      </c>
      <c r="D13" s="6" t="n"/>
      <c r="E13" s="6" t="n"/>
      <c r="F13" s="6" t="n"/>
      <c r="G13" s="6" t="n"/>
    </row>
    <row r="14">
      <c r="A14" s="4" t="n">
        <v>10</v>
      </c>
      <c r="B14" s="5" t="inlineStr">
        <is>
          <t>Event cost: Assign vendors and staff to one event</t>
        </is>
      </c>
      <c r="C14" s="5" t="inlineStr">
        <is>
          <t>Cost per event and margin visible</t>
        </is>
      </c>
      <c r="D14" s="6" t="n"/>
      <c r="E14" s="6" t="n"/>
      <c r="F14" s="6" t="n"/>
      <c r="G14" s="6" t="n"/>
    </row>
    <row r="15">
      <c r="A15" s="4" t="n">
        <v>11</v>
      </c>
      <c r="B15" s="5" t="inlineStr">
        <is>
          <t>Export: Download all bookings and payments</t>
        </is>
      </c>
      <c r="C15" s="5" t="inlineStr">
        <is>
          <t>Excel or CSV that opens cleanly</t>
        </is>
      </c>
      <c r="D15" s="6" t="n"/>
      <c r="E15" s="6" t="n"/>
      <c r="F15" s="6" t="n"/>
      <c r="G15" s="6" t="n"/>
    </row>
    <row r="16">
      <c r="A16" s="4" t="n">
        <v>12</v>
      </c>
      <c r="B16" s="5" t="inlineStr">
        <is>
          <t>Exit terms: Ask what happens to your data after cancellation</t>
        </is>
      </c>
      <c r="C16" s="5" t="inlineStr">
        <is>
          <t>Written answer, with a deletion or export window</t>
        </is>
      </c>
      <c r="D16" s="6" t="n"/>
      <c r="E16" s="6" t="n"/>
      <c r="F16" s="6" t="n"/>
      <c r="G16" s="6" t="n"/>
    </row>
    <row r="18">
      <c r="B18" s="7" t="inlineStr">
        <is>
          <t>Passes</t>
        </is>
      </c>
      <c r="D18" s="8">
        <f>COUNTIF(D5:D16,"Pass")</f>
        <v/>
      </c>
      <c r="E18" s="8">
        <f>COUNTIF(E5:E16,"Pass")</f>
        <v/>
      </c>
      <c r="F18" s="8">
        <f>COUNTIF(F5:F16,"Pass")</f>
        <v/>
      </c>
      <c r="G18" s="8">
        <f>COUNTIF(G5:G16,"Pass")</f>
        <v/>
      </c>
    </row>
    <row r="19">
      <c r="B19" s="7" t="inlineStr">
        <is>
          <t>Partials</t>
        </is>
      </c>
      <c r="D19" s="8">
        <f>COUNTIF(D5:D16,"Partial")</f>
        <v/>
      </c>
      <c r="E19" s="8">
        <f>COUNTIF(E5:E16,"Partial")</f>
        <v/>
      </c>
      <c r="F19" s="8">
        <f>COUNTIF(F5:F16,"Partial")</f>
        <v/>
      </c>
      <c r="G19" s="8">
        <f>COUNTIF(G5:G16,"Partial")</f>
        <v/>
      </c>
    </row>
    <row r="20">
      <c r="B20" s="7" t="inlineStr">
        <is>
          <t>Fails</t>
        </is>
      </c>
      <c r="D20" s="8">
        <f>COUNTIF(D5:D16,"Fail")</f>
        <v/>
      </c>
      <c r="E20" s="8">
        <f>COUNTIF(E5:E16,"Fail")</f>
        <v/>
      </c>
      <c r="F20" s="8">
        <f>COUNTIF(F5:F16,"Fail")</f>
        <v/>
      </c>
      <c r="G20" s="8">
        <f>COUNTIF(G5:G16,"Fail")</f>
        <v/>
      </c>
    </row>
  </sheetData>
  <mergeCells count="1">
    <mergeCell ref="A2:G2"/>
  </mergeCells>
  <dataValidations count="1">
    <dataValidation sqref="D5:G16" showDropDown="0" showInputMessage="0" showErrorMessage="0" allowBlank="1" type="list">
      <formula1>"Pass,Partial,Fail"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22" customWidth="1" min="3" max="3"/>
    <col width="22" customWidth="1" min="4" max="4"/>
    <col width="22" customWidth="1" min="5" max="5"/>
    <col width="60" customWidth="1" min="6" max="6"/>
  </cols>
  <sheetData>
    <row r="1">
      <c r="A1" s="1" t="inlineStr">
        <is>
          <t>THREE-YEAR COST IN RUPEES (edit the yellow cells with each written quote)</t>
        </is>
      </c>
    </row>
    <row r="2" ht="48" customHeight="1">
      <c r="A2" s="2" t="inlineStr">
        <is>
          <t>Software subscriptions carry 18% GST. If you are GST registered and the software is used for taxable supplies you can normally claim it back as input credit; ask your CA before counting on it. Enterprise pricing for multi-venue groups is custom and comes by quote.</t>
        </is>
      </c>
    </row>
    <row r="4">
      <c r="A4" s="3" t="inlineStr">
        <is>
          <t>Input</t>
        </is>
      </c>
      <c r="B4" s="3" t="inlineStr">
        <is>
          <t>Vendor 1</t>
        </is>
      </c>
      <c r="C4" s="3" t="inlineStr">
        <is>
          <t>Vendor 2</t>
        </is>
      </c>
      <c r="D4" s="3" t="inlineStr">
        <is>
          <t>Vendor 3</t>
        </is>
      </c>
      <c r="E4" s="3" t="inlineStr">
        <is>
          <t>Vendor 4</t>
        </is>
      </c>
      <c r="F4" s="3" t="inlineStr">
        <is>
          <t>Note</t>
        </is>
      </c>
    </row>
    <row r="5">
      <c r="A5" s="4" t="inlineStr">
        <is>
          <t>Name</t>
        </is>
      </c>
      <c r="B5" s="6" t="inlineStr">
        <is>
          <t>Venura Pro, monthly billing</t>
        </is>
      </c>
      <c r="C5" s="6" t="inlineStr">
        <is>
          <t>Venura Pro, yearly billing</t>
        </is>
      </c>
      <c r="D5" s="6" t="inlineStr">
        <is>
          <t>Vendor 3 (your quote)</t>
        </is>
      </c>
      <c r="E5" s="6" t="inlineStr">
        <is>
          <t>Vendor 4 (your quote)</t>
        </is>
      </c>
      <c r="F5" s="12" t="inlineStr">
        <is>
          <t>Venura Pro is Rs 999 per hall per month, or Rs 750 per hall per month billed yearly. Enterprise is custom.</t>
        </is>
      </c>
    </row>
    <row r="6">
      <c r="A6" s="4" t="inlineStr">
        <is>
          <t>Fee per period (INR)</t>
        </is>
      </c>
      <c r="B6" s="6" t="n">
        <v>999</v>
      </c>
      <c r="C6" s="6" t="n">
        <v>9000</v>
      </c>
      <c r="D6" s="6" t="n"/>
      <c r="E6" s="6" t="n"/>
      <c r="F6" s="12" t="inlineStr">
        <is>
          <t>Rs 9,000 is Rs 750 x 12. For USD quotes convert at today's rate first.</t>
        </is>
      </c>
    </row>
    <row r="7">
      <c r="A7" s="4" t="inlineStr">
        <is>
          <t>Fee is charged per (Monthly / Annual)</t>
        </is>
      </c>
      <c r="B7" s="6" t="inlineStr">
        <is>
          <t>Monthly</t>
        </is>
      </c>
      <c r="C7" s="6" t="inlineStr">
        <is>
          <t>Annual</t>
        </is>
      </c>
      <c r="D7" s="6" t="inlineStr">
        <is>
          <t>Monthly</t>
        </is>
      </c>
      <c r="E7" s="6" t="inlineStr">
        <is>
          <t>Monthly</t>
        </is>
      </c>
      <c r="F7" s="12" t="inlineStr"/>
    </row>
    <row r="8">
      <c r="A8" s="4" t="inlineStr">
        <is>
          <t>Halls or sites</t>
        </is>
      </c>
      <c r="B8" s="6" t="n">
        <v>1</v>
      </c>
      <c r="C8" s="6" t="n">
        <v>1</v>
      </c>
      <c r="D8" s="6" t="n">
        <v>1</v>
      </c>
      <c r="E8" s="6" t="n">
        <v>1</v>
      </c>
      <c r="F8" s="12" t="inlineStr">
        <is>
          <t>Per-hall pricing multiplies by this number.</t>
        </is>
      </c>
    </row>
    <row r="9">
      <c r="A9" s="4" t="inlineStr">
        <is>
          <t>One-time setup or onboarding (INR)</t>
        </is>
      </c>
      <c r="B9" s="6" t="n">
        <v>0</v>
      </c>
      <c r="C9" s="6" t="n">
        <v>0</v>
      </c>
      <c r="D9" s="6" t="n">
        <v>0</v>
      </c>
      <c r="E9" s="6" t="n">
        <v>0</v>
      </c>
      <c r="F9" s="12" t="inlineStr">
        <is>
          <t>Enter the quoted setup fee.</t>
        </is>
      </c>
    </row>
    <row r="10">
      <c r="A10" s="4" t="inlineStr">
        <is>
          <t>Add-ons per month (INR)</t>
        </is>
      </c>
      <c r="B10" s="6" t="n">
        <v>0</v>
      </c>
      <c r="C10" s="6" t="n">
        <v>0</v>
      </c>
      <c r="D10" s="6" t="n">
        <v>0</v>
      </c>
      <c r="E10" s="6" t="n">
        <v>0</v>
      </c>
      <c r="F10" s="12" t="inlineStr">
        <is>
          <t>Payments, WhatsApp credits, extra users.</t>
        </is>
      </c>
    </row>
    <row r="11">
      <c r="A11" s="4" t="inlineStr">
        <is>
          <t>Expected price rise each year (%)</t>
        </is>
      </c>
      <c r="B11" s="6" t="n">
        <v>0</v>
      </c>
      <c r="C11" s="6" t="n">
        <v>0</v>
      </c>
      <c r="D11" s="6" t="n">
        <v>5</v>
      </c>
      <c r="E11" s="6" t="n">
        <v>5</v>
      </c>
      <c r="F11" s="12" t="inlineStr">
        <is>
          <t>Ask for a written cap. Third-party reports often mention renewal increases.</t>
        </is>
      </c>
    </row>
    <row r="12">
      <c r="A12" s="4" t="inlineStr">
        <is>
          <t>GST on software (%)</t>
        </is>
      </c>
      <c r="B12" s="6" t="n">
        <v>18</v>
      </c>
      <c r="C12" s="6" t="n">
        <v>18</v>
      </c>
      <c r="D12" s="6" t="n">
        <v>18</v>
      </c>
      <c r="E12" s="6" t="n">
        <v>18</v>
      </c>
      <c r="F12" s="12" t="inlineStr"/>
    </row>
    <row r="13">
      <c r="A13" s="4" t="inlineStr">
        <is>
          <t>Claim GST back as input credit? (Yes/No)</t>
        </is>
      </c>
      <c r="B13" s="6" t="inlineStr">
        <is>
          <t>Yes</t>
        </is>
      </c>
      <c r="C13" s="6" t="inlineStr">
        <is>
          <t>Yes</t>
        </is>
      </c>
      <c r="D13" s="6" t="inlineStr">
        <is>
          <t>Yes</t>
        </is>
      </c>
      <c r="E13" s="6" t="inlineStr">
        <is>
          <t>Yes</t>
        </is>
      </c>
      <c r="F13" s="12" t="inlineStr">
        <is>
          <t>Answer No if you cannot claim it.</t>
        </is>
      </c>
    </row>
    <row r="15">
      <c r="A15" s="7" t="inlineStr">
        <is>
          <t>RESULTS</t>
        </is>
      </c>
    </row>
    <row r="16">
      <c r="A16" s="4" t="inlineStr">
        <is>
          <t>Software cost per month before GST</t>
        </is>
      </c>
      <c r="B16" s="13">
        <f>(IF(B7="Annual",B6/12,B6)*B8)+B10</f>
        <v/>
      </c>
      <c r="C16" s="13">
        <f>(IF(C7="Annual",C6/12,C6)*C8)+C10</f>
        <v/>
      </c>
      <c r="D16" s="13">
        <f>(IF(D7="Annual",D6/12,D6)*D8)+D10</f>
        <v/>
      </c>
      <c r="E16" s="13">
        <f>(IF(E7="Annual",E6/12,E6)*E8)+E10</f>
        <v/>
      </c>
    </row>
    <row r="17">
      <c r="A17" s="4" t="inlineStr">
        <is>
          <t>Software and add-ons over 36 months before GST</t>
        </is>
      </c>
      <c r="B17" s="13">
        <f>B16*12*(1+(1+B11/100)+(1+B11/100)^2)</f>
        <v/>
      </c>
      <c r="C17" s="13">
        <f>C16*12*(1+(1+C11/100)+(1+C11/100)^2)</f>
        <v/>
      </c>
      <c r="D17" s="13">
        <f>D16*12*(1+(1+D11/100)+(1+D11/100)^2)</f>
        <v/>
      </c>
      <c r="E17" s="13">
        <f>E16*12*(1+(1+E11/100)+(1+E11/100)^2)</f>
        <v/>
      </c>
    </row>
    <row r="18">
      <c r="A18" s="4" t="inlineStr">
        <is>
          <t>GST on that amount</t>
        </is>
      </c>
      <c r="B18" s="13">
        <f>B17*B12/100</f>
        <v/>
      </c>
      <c r="C18" s="13">
        <f>C17*C12/100</f>
        <v/>
      </c>
      <c r="D18" s="13">
        <f>D17*D12/100</f>
        <v/>
      </c>
      <c r="E18" s="13">
        <f>E17*E12/100</f>
        <v/>
      </c>
    </row>
    <row r="19">
      <c r="A19" s="4" t="inlineStr">
        <is>
          <t>Cost you cannot claim back</t>
        </is>
      </c>
      <c r="B19" s="13">
        <f>IF(B13="Yes",0,B18)</f>
        <v/>
      </c>
      <c r="C19" s="13">
        <f>IF(C13="Yes",0,C18)</f>
        <v/>
      </c>
      <c r="D19" s="13">
        <f>IF(D13="Yes",0,D18)</f>
        <v/>
      </c>
      <c r="E19" s="13">
        <f>IF(E13="Yes",0,E18)</f>
        <v/>
      </c>
    </row>
    <row r="20">
      <c r="A20" s="4" t="inlineStr">
        <is>
          <t>TOTAL over 36 months including setup</t>
        </is>
      </c>
      <c r="B20" s="13">
        <f>B17+B19+B9</f>
        <v/>
      </c>
      <c r="C20" s="13">
        <f>C17+C19+C9</f>
        <v/>
      </c>
      <c r="D20" s="13">
        <f>D17+D19+D9</f>
        <v/>
      </c>
      <c r="E20" s="13">
        <f>E17+E19+E9</f>
        <v/>
      </c>
    </row>
    <row r="21">
      <c r="A21" s="4" t="inlineStr">
        <is>
          <t>Average per month</t>
        </is>
      </c>
      <c r="B21" s="13">
        <f>B20/36</f>
        <v/>
      </c>
      <c r="C21" s="13">
        <f>C20/36</f>
        <v/>
      </c>
      <c r="D21" s="13">
        <f>D20/36</f>
        <v/>
      </c>
      <c r="E21" s="13">
        <f>E20/36</f>
        <v/>
      </c>
    </row>
    <row r="22">
      <c r="A22" s="4" t="inlineStr">
        <is>
          <t>Cost per hall per month</t>
        </is>
      </c>
      <c r="B22" s="13">
        <f>IF(B8=0,0,B21/B8)</f>
        <v/>
      </c>
      <c r="C22" s="13">
        <f>IF(C8=0,0,C21/C8)</f>
        <v/>
      </c>
      <c r="D22" s="13">
        <f>IF(D8=0,0,D21/D8)</f>
        <v/>
      </c>
      <c r="E22" s="13">
        <f>IF(E8=0,0,E21/E8)</f>
        <v/>
      </c>
    </row>
    <row r="24">
      <c r="A24" s="7" t="inlineStr">
        <is>
          <t>Cheapest column over 36 months</t>
        </is>
      </c>
      <c r="B24" s="8">
        <f>IF(COUNTIF(B20:E20,"&gt;0")=0,"",INDEX(B5:E5,MATCH(SMALL(B20:E20,COUNTIF(B20:E20,0)+1),B20:E20,0)))</f>
        <v/>
      </c>
      <c r="C24" s="9" t="n"/>
      <c r="D24" s="9" t="n"/>
      <c r="E24" s="10" t="n"/>
    </row>
    <row r="25">
      <c r="A25" s="14" t="inlineStr">
        <is>
          <t>Cheapest is not the same as fits. Read the Scorecard and the 12 tests before this sheet decides anything.</t>
        </is>
      </c>
    </row>
  </sheetData>
  <mergeCells count="2">
    <mergeCell ref="A2:F2"/>
    <mergeCell ref="B24:E24"/>
  </mergeCells>
  <dataValidations count="2">
    <dataValidation sqref="B7:E7" showDropDown="0" showInputMessage="0" showErrorMessage="0" allowBlank="0" type="list">
      <formula1>"Monthly,Annual"</formula1>
    </dataValidation>
    <dataValidation sqref="B13:E13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HOW TO USE THIS WORKBOOK</t>
        </is>
      </c>
    </row>
    <row r="3">
      <c r="A3" s="12" t="inlineStr">
        <is>
          <t>1. Write down your own must-haves first. Put weight 5 only on things that would stop you running a weekend without them.</t>
        </is>
      </c>
    </row>
    <row r="4">
      <c r="A4" s="12" t="inlineStr">
        <is>
          <t>2. Book demos with two or three vendors, no more. Send each the same twelve tests from the "12 live tests" sheet a day before.</t>
        </is>
      </c>
    </row>
    <row r="5">
      <c r="A5" s="12" t="inlineStr">
        <is>
          <t>3. During the demo, score the Scorecard live. Do not score from the brochure.</t>
        </is>
      </c>
    </row>
    <row r="6">
      <c r="A6" s="12" t="inlineStr">
        <is>
          <t>4. Get every price in writing in rupees and enter it on "3-year cost". Enter GST and renewal rise honestly.</t>
        </is>
      </c>
    </row>
    <row r="7">
      <c r="A7" s="12" t="inlineStr">
        <is>
          <t>5. Compare gate failures first, weighted score second, three-year cost third.</t>
        </is>
      </c>
    </row>
    <row r="8">
      <c r="A8" s="12" t="inlineStr">
        <is>
          <t>6. Before signing, ask for the data export and the notice period for cancelling.</t>
        </is>
      </c>
    </row>
    <row r="9">
      <c r="A9" s="12" t="inlineStr">
        <is>
          <t>Sample numbers on the cost sheet use Venura published Pro pricing as a starting point. Replace them with your own quotes.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2026-09-24T19:58:00Z</dcterms:created>
  <dcterms:modified xmlns:dcterms="http://purl.org/dc/terms/" xmlns:xsi="http://www.w3.org/2001/XMLSchema-instance" xsi:type="dcterms:W3CDTF">2026-09-24T19:58:00Z</dcterms:modified>
</cp:coreProperties>
</file>