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Tracker" sheetId="1" state="visible" r:id="rId1"/>
    <sheet xmlns:r="http://schemas.openxmlformats.org/officeDocument/2006/relationships" name="Timeline" sheetId="2" state="visible" r:id="rId2"/>
    <sheet xmlns:r="http://schemas.openxmlformats.org/officeDocument/2006/relationships" name="Run of Show" sheetId="3" state="visible" r:id="rId3"/>
    <sheet xmlns:r="http://schemas.openxmlformats.org/officeDocument/2006/relationships" name="Vendors" sheetId="4" state="visible" r:id="rId4"/>
  </sheets>
  <definedNames>
    <definedName name="_xlnm.Print_Area" localSheetId="0">'Budget Tracker'!$A$1:$J$25</definedName>
  </definedNames>
  <calcPr calcId="124519" fullCalcOnLoad="1"/>
</workbook>
</file>

<file path=xl/styles.xml><?xml version="1.0" encoding="utf-8"?>
<styleSheet xmlns="http://schemas.openxmlformats.org/spreadsheetml/2006/main">
  <numFmts count="6">
    <numFmt numFmtId="164" formatCode="&quot;₹&quot;#,##0"/>
    <numFmt numFmtId="165" formatCode="#,##0;(#,##0);0"/>
    <numFmt numFmtId="166" formatCode="0.0%"/>
    <numFmt numFmtId="167" formatCode="yyyy-mm-dd"/>
    <numFmt numFmtId="168" formatCode="DD-MMM-YYYY"/>
    <numFmt numFmtId="169" formatCode="hh:mm"/>
  </numFmts>
  <fonts count="7">
    <font>
      <name val="Calibri"/>
      <family val="2"/>
      <color theme="1"/>
      <sz val="11"/>
      <scheme val="minor"/>
    </font>
    <font>
      <name val="Calibri"/>
      <b val="1"/>
      <color rgb="00FFFFFF"/>
      <sz val="15"/>
    </font>
    <font>
      <i val="1"/>
      <color rgb="005B6479"/>
      <sz val="10"/>
    </font>
    <font>
      <name val="Calibri"/>
      <b val="1"/>
      <sz val="11"/>
    </font>
    <font>
      <name val="Calibri"/>
      <sz val="11"/>
    </font>
    <font>
      <name val="Calibri"/>
      <b val="1"/>
      <color rgb="00FFFFFF"/>
      <sz val="11"/>
    </font>
    <font>
      <name val="Calibri"/>
      <b val="1"/>
      <color rgb="00FFFFFF"/>
      <sz val="13"/>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6">
    <border>
      <left/>
      <right/>
      <top/>
      <bottom/>
      <diagonal/>
    </border>
    <border>
      <left style="thin">
        <color rgb="00B8C0D9"/>
      </left>
      <right style="thin">
        <color rgb="00B8C0D9"/>
      </right>
      <top style="thin">
        <color rgb="00B8C0D9"/>
      </top>
      <bottom style="thin">
        <color rgb="00B8C0D9"/>
      </bottom>
    </border>
    <border>
      <left/>
      <right/>
      <top style="thin">
        <color rgb="00B8C0D9"/>
      </top>
      <bottom/>
      <diagonal/>
    </border>
    <border>
      <left/>
      <right style="thin">
        <color rgb="00B8C0D9"/>
      </right>
      <top style="thin">
        <color rgb="00B8C0D9"/>
      </top>
      <bottom/>
      <diagonal/>
    </border>
    <border>
      <left/>
      <right/>
      <top style="thin">
        <color rgb="00B8C0D9"/>
      </top>
      <bottom style="thin">
        <color rgb="00B8C0D9"/>
      </bottom>
      <diagonal/>
    </border>
    <border>
      <left/>
      <right style="thin">
        <color rgb="00B8C0D9"/>
      </right>
      <top style="thin">
        <color rgb="00B8C0D9"/>
      </top>
      <bottom style="thin">
        <color rgb="00B8C0D9"/>
      </bottom>
      <diagonal/>
    </border>
  </borders>
  <cellStyleXfs count="1">
    <xf numFmtId="0" fontId="0" fillId="0" borderId="0"/>
  </cellStyleXfs>
  <cellXfs count="25">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vertical="top" wrapText="1"/>
    </xf>
    <xf numFmtId="0" fontId="3" fillId="0" borderId="0" pivotButton="0" quotePrefix="0" xfId="0"/>
    <xf numFmtId="0" fontId="4" fillId="3" borderId="1" pivotButton="0" quotePrefix="0" xfId="0"/>
    <xf numFmtId="0" fontId="0" fillId="0" borderId="4" pivotButton="0" quotePrefix="0" xfId="0"/>
    <xf numFmtId="0" fontId="0" fillId="0" borderId="5" pivotButton="0" quotePrefix="0" xfId="0"/>
    <xf numFmtId="9" fontId="4" fillId="3" borderId="1" pivotButton="0" quotePrefix="0" xfId="0"/>
    <xf numFmtId="0" fontId="5" fillId="2" borderId="1" applyAlignment="1" pivotButton="0" quotePrefix="0" xfId="0">
      <alignment horizontal="center" vertical="center" wrapText="1"/>
    </xf>
    <xf numFmtId="0" fontId="0" fillId="3" borderId="1" pivotButton="0" quotePrefix="0" xfId="0"/>
    <xf numFmtId="164" fontId="0" fillId="3" borderId="1" pivotButton="0" quotePrefix="0" xfId="0"/>
    <xf numFmtId="9" fontId="0" fillId="3" borderId="1" pivotButton="0" quotePrefix="0" xfId="0"/>
    <xf numFmtId="164" fontId="0" fillId="0" borderId="1" pivotButton="0" quotePrefix="0" xfId="0"/>
    <xf numFmtId="165" fontId="0" fillId="0" borderId="1" pivotButton="0" quotePrefix="0" xfId="0"/>
    <xf numFmtId="164" fontId="3" fillId="4" borderId="1" pivotButton="0" quotePrefix="0" xfId="0"/>
    <xf numFmtId="164" fontId="4" fillId="4" borderId="1" pivotButton="0" quotePrefix="0" xfId="0"/>
    <xf numFmtId="166" fontId="4" fillId="4" borderId="1" pivotButton="0" quotePrefix="0" xfId="0"/>
    <xf numFmtId="0" fontId="6" fillId="2" borderId="0" applyAlignment="1" pivotButton="0" quotePrefix="0" xfId="0">
      <alignment horizontal="center" vertical="center"/>
    </xf>
    <xf numFmtId="168" fontId="4" fillId="3" borderId="1" applyAlignment="1" pivotButton="0" quotePrefix="0" xfId="0">
      <alignment horizontal="left"/>
    </xf>
    <xf numFmtId="1" fontId="4" fillId="3" borderId="1" pivotButton="0" quotePrefix="0" xfId="0"/>
    <xf numFmtId="168" fontId="4" fillId="4" borderId="1" pivotButton="0" quotePrefix="0" xfId="0"/>
    <xf numFmtId="0" fontId="4" fillId="4" borderId="1" pivotButton="0" quotePrefix="0" xfId="0"/>
    <xf numFmtId="169" fontId="0" fillId="3" borderId="1" pivotButton="0" quotePrefix="0" xfId="0"/>
    <xf numFmtId="169" fontId="0" fillId="4" borderId="1" pivotButton="0" quotePrefix="0" xfId="0"/>
    <xf numFmtId="0" fontId="0" fillId="3"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0" customWidth="1" min="1" max="1"/>
    <col width="15" customWidth="1" min="2" max="2"/>
    <col width="8" customWidth="1" min="3" max="3"/>
    <col width="14" customWidth="1" min="4" max="4"/>
    <col width="16" customWidth="1" min="5" max="5"/>
    <col width="16" customWidth="1" min="6" max="6"/>
    <col width="16" customWidth="1" min="7" max="7"/>
    <col width="16" customWidth="1" min="8" max="8"/>
    <col width="15" customWidth="1" min="9" max="9"/>
    <col width="14" customWidth="1" min="10" max="10"/>
  </cols>
  <sheetData>
    <row r="1" ht="30" customHeight="1">
      <c r="A1" s="1" t="inlineStr">
        <is>
          <t>EVENT BUDGET TRACKER  |  बजट ट्रैकर</t>
        </is>
      </c>
    </row>
    <row r="2">
      <c r="A2" s="2" t="inlineStr">
        <is>
          <t>Plan in the first columns, then enter what you commit and pay as quotes are accepted. GST is added per category so the tracker matches what vendors will invoice. Sample figures are filled in.</t>
        </is>
      </c>
    </row>
    <row r="3">
      <c r="A3" s="3" t="inlineStr">
        <is>
          <t>Event</t>
        </is>
      </c>
      <c r="B3" s="4" t="inlineStr">
        <is>
          <t>Sangeet + reception, Jaipur</t>
        </is>
      </c>
      <c r="C3" s="5" t="n"/>
      <c r="D3" s="6" t="n"/>
      <c r="F3" s="3" t="inlineStr">
        <is>
          <t>Contingency (% of planned)</t>
        </is>
      </c>
      <c r="H3" s="7" t="n">
        <v>0.07000000000000001</v>
      </c>
    </row>
    <row r="5" ht="44" customHeight="1">
      <c r="A5" s="8" t="inlineStr">
        <is>
          <t>Category</t>
        </is>
      </c>
      <c r="B5" s="8" t="inlineStr">
        <is>
          <t>Planned ex-GST (₹)</t>
        </is>
      </c>
      <c r="C5" s="8" t="inlineStr">
        <is>
          <t>GST %</t>
        </is>
      </c>
      <c r="D5" s="8" t="inlineStr">
        <is>
          <t>GST (₹)</t>
        </is>
      </c>
      <c r="E5" s="8" t="inlineStr">
        <is>
          <t>Planned incl. GST (₹)</t>
        </is>
      </c>
      <c r="F5" s="8" t="inlineStr">
        <is>
          <t>Committed ex-GST (₹)</t>
        </is>
      </c>
      <c r="G5" s="8" t="inlineStr">
        <is>
          <t>Committed incl. GST (₹)</t>
        </is>
      </c>
      <c r="H5" s="8" t="inlineStr">
        <is>
          <t>Paid so far (₹)</t>
        </is>
      </c>
      <c r="I5" s="8" t="inlineStr">
        <is>
          <t>Balance due (₹)</t>
        </is>
      </c>
      <c r="J5" s="8" t="inlineStr">
        <is>
          <t>Over / (under) plan ex-GST (₹)</t>
        </is>
      </c>
    </row>
    <row r="6">
      <c r="A6" s="9" t="inlineStr">
        <is>
          <t>Venue hire, lawn and hall (SAC 997212)</t>
        </is>
      </c>
      <c r="B6" s="10" t="n">
        <v>150000</v>
      </c>
      <c r="C6" s="11" t="n">
        <v>0.18</v>
      </c>
      <c r="D6" s="12">
        <f>B6*N(C6)</f>
        <v/>
      </c>
      <c r="E6" s="12">
        <f>B6+D6</f>
        <v/>
      </c>
      <c r="F6" s="10" t="n">
        <v>150000</v>
      </c>
      <c r="G6" s="12">
        <f>F6*(1+N(C6))</f>
        <v/>
      </c>
      <c r="H6" s="10" t="n">
        <v>88500</v>
      </c>
      <c r="I6" s="12">
        <f>G6-N(H6)</f>
        <v/>
      </c>
      <c r="J6" s="13">
        <f>IF(A6="","",N(F6)-N(B6))</f>
        <v/>
      </c>
    </row>
    <row r="7">
      <c r="A7" s="9" t="inlineStr">
        <is>
          <t>Catering by outside caterer, 350 plates @ ₹1,300 (5%)</t>
        </is>
      </c>
      <c r="B7" s="10" t="n">
        <v>455000</v>
      </c>
      <c r="C7" s="11" t="n">
        <v>0.05</v>
      </c>
      <c r="D7" s="12">
        <f>B7*N(C7)</f>
        <v/>
      </c>
      <c r="E7" s="12">
        <f>B7+D7</f>
        <v/>
      </c>
      <c r="F7" s="10" t="n">
        <v>455000</v>
      </c>
      <c r="G7" s="12">
        <f>F7*(1+N(C7))</f>
        <v/>
      </c>
      <c r="H7" s="10" t="n">
        <v>143325</v>
      </c>
      <c r="I7" s="12">
        <f>G7-N(H7)</f>
        <v/>
      </c>
      <c r="J7" s="13">
        <f>IF(A7="","",N(F7)-N(B7))</f>
        <v/>
      </c>
    </row>
    <row r="8">
      <c r="A8" s="9" t="inlineStr">
        <is>
          <t>Decor, stage and lighting</t>
        </is>
      </c>
      <c r="B8" s="10" t="n">
        <v>320000</v>
      </c>
      <c r="C8" s="11" t="n">
        <v>0.18</v>
      </c>
      <c r="D8" s="12">
        <f>B8*N(C8)</f>
        <v/>
      </c>
      <c r="E8" s="12">
        <f>B8+D8</f>
        <v/>
      </c>
      <c r="F8" s="10" t="n">
        <v>368000</v>
      </c>
      <c r="G8" s="12">
        <f>F8*(1+N(C8))</f>
        <v/>
      </c>
      <c r="H8" s="10" t="n">
        <v>130272</v>
      </c>
      <c r="I8" s="12">
        <f>G8-N(H8)</f>
        <v/>
      </c>
      <c r="J8" s="13">
        <f>IF(A8="","",N(F8)-N(B8))</f>
        <v/>
      </c>
    </row>
    <row r="9">
      <c r="A9" s="9" t="inlineStr">
        <is>
          <t>Sound, DJ and LED wall</t>
        </is>
      </c>
      <c r="B9" s="10" t="n">
        <v>110000</v>
      </c>
      <c r="C9" s="11" t="n">
        <v>0.18</v>
      </c>
      <c r="D9" s="12">
        <f>B9*N(C9)</f>
        <v/>
      </c>
      <c r="E9" s="12">
        <f>B9+D9</f>
        <v/>
      </c>
      <c r="F9" s="10" t="n">
        <v>110000</v>
      </c>
      <c r="G9" s="12">
        <f>F9*(1+N(C9))</f>
        <v/>
      </c>
      <c r="H9" s="10" t="n">
        <v>0</v>
      </c>
      <c r="I9" s="12">
        <f>G9-N(H9)</f>
        <v/>
      </c>
      <c r="J9" s="13">
        <f>IF(A9="","",N(F9)-N(B9))</f>
        <v/>
      </c>
    </row>
    <row r="10">
      <c r="A10" s="9" t="inlineStr">
        <is>
          <t>Photography and video</t>
        </is>
      </c>
      <c r="B10" s="10" t="n">
        <v>120000</v>
      </c>
      <c r="C10" s="11" t="n">
        <v>0.18</v>
      </c>
      <c r="D10" s="12">
        <f>B10*N(C10)</f>
        <v/>
      </c>
      <c r="E10" s="12">
        <f>B10+D10</f>
        <v/>
      </c>
      <c r="F10" s="10" t="n">
        <v>120000</v>
      </c>
      <c r="G10" s="12">
        <f>F10*(1+N(C10))</f>
        <v/>
      </c>
      <c r="H10" s="10" t="n">
        <v>0</v>
      </c>
      <c r="I10" s="12">
        <f>G10-N(H10)</f>
        <v/>
      </c>
      <c r="J10" s="13">
        <f>IF(A10="","",N(F10)-N(B10))</f>
        <v/>
      </c>
    </row>
    <row r="11">
      <c r="A11" s="9" t="inlineStr">
        <is>
          <t>Performers and band</t>
        </is>
      </c>
      <c r="B11" s="10" t="n">
        <v>105000</v>
      </c>
      <c r="C11" s="11" t="n">
        <v>0.18</v>
      </c>
      <c r="D11" s="12">
        <f>B11*N(C11)</f>
        <v/>
      </c>
      <c r="E11" s="12">
        <f>B11+D11</f>
        <v/>
      </c>
      <c r="F11" s="10" t="n">
        <v>105000</v>
      </c>
      <c r="G11" s="12">
        <f>F11*(1+N(C11))</f>
        <v/>
      </c>
      <c r="H11" s="10" t="n">
        <v>0</v>
      </c>
      <c r="I11" s="12">
        <f>G11-N(H11)</f>
        <v/>
      </c>
      <c r="J11" s="13">
        <f>IF(A11="","",N(F11)-N(B11))</f>
        <v/>
      </c>
    </row>
    <row r="12">
      <c r="A12" s="9" t="inlineStr">
        <is>
          <t>Guest logistics and hospitality</t>
        </is>
      </c>
      <c r="B12" s="10" t="n">
        <v>80000</v>
      </c>
      <c r="C12" s="11" t="n">
        <v>0.18</v>
      </c>
      <c r="D12" s="12">
        <f>B12*N(C12)</f>
        <v/>
      </c>
      <c r="E12" s="12">
        <f>B12+D12</f>
        <v/>
      </c>
      <c r="F12" s="10" t="n">
        <v>80000</v>
      </c>
      <c r="G12" s="12">
        <f>F12*(1+N(C12))</f>
        <v/>
      </c>
      <c r="H12" s="10" t="n">
        <v>0</v>
      </c>
      <c r="I12" s="12">
        <f>G12-N(H12)</f>
        <v/>
      </c>
      <c r="J12" s="13">
        <f>IF(A12="","",N(F12)-N(B12))</f>
        <v/>
      </c>
    </row>
    <row r="13">
      <c r="A13" s="9" t="n"/>
      <c r="B13" s="10" t="n"/>
      <c r="C13" s="11" t="n"/>
      <c r="D13" s="12">
        <f>B13*N(C13)</f>
        <v/>
      </c>
      <c r="E13" s="12">
        <f>B13+D13</f>
        <v/>
      </c>
      <c r="F13" s="10" t="n"/>
      <c r="G13" s="12">
        <f>F13*(1+N(C13))</f>
        <v/>
      </c>
      <c r="H13" s="10" t="n"/>
      <c r="I13" s="12">
        <f>G13-N(H13)</f>
        <v/>
      </c>
      <c r="J13" s="13">
        <f>IF(A13="","",N(F13)-N(B13))</f>
        <v/>
      </c>
    </row>
    <row r="14">
      <c r="A14" s="9" t="n"/>
      <c r="B14" s="10" t="n"/>
      <c r="C14" s="11" t="n"/>
      <c r="D14" s="12">
        <f>B14*N(C14)</f>
        <v/>
      </c>
      <c r="E14" s="12">
        <f>B14+D14</f>
        <v/>
      </c>
      <c r="F14" s="10" t="n"/>
      <c r="G14" s="12">
        <f>F14*(1+N(C14))</f>
        <v/>
      </c>
      <c r="H14" s="10" t="n"/>
      <c r="I14" s="12">
        <f>G14-N(H14)</f>
        <v/>
      </c>
      <c r="J14" s="13">
        <f>IF(A14="","",N(F14)-N(B14))</f>
        <v/>
      </c>
    </row>
    <row r="15">
      <c r="A15" s="9" t="n"/>
      <c r="B15" s="10" t="n"/>
      <c r="C15" s="11" t="n"/>
      <c r="D15" s="12">
        <f>B15*N(C15)</f>
        <v/>
      </c>
      <c r="E15" s="12">
        <f>B15+D15</f>
        <v/>
      </c>
      <c r="F15" s="10" t="n"/>
      <c r="G15" s="12">
        <f>F15*(1+N(C15))</f>
        <v/>
      </c>
      <c r="H15" s="10" t="n"/>
      <c r="I15" s="12">
        <f>G15-N(H15)</f>
        <v/>
      </c>
      <c r="J15" s="13">
        <f>IF(A15="","",N(F15)-N(B15))</f>
        <v/>
      </c>
    </row>
    <row r="17">
      <c r="A17" s="3" t="inlineStr">
        <is>
          <t>Sub-total, categories</t>
        </is>
      </c>
      <c r="B17" s="14">
        <f>SUM(B6:B15)</f>
        <v/>
      </c>
      <c r="D17" s="14">
        <f>SUM(D6:D15)</f>
        <v/>
      </c>
      <c r="E17" s="14">
        <f>SUM(E6:E15)</f>
        <v/>
      </c>
      <c r="F17" s="14">
        <f>SUM(F6:F15)</f>
        <v/>
      </c>
      <c r="G17" s="14">
        <f>SUM(G6:G15)</f>
        <v/>
      </c>
      <c r="H17" s="14">
        <f>SUM(H6:H15)</f>
        <v/>
      </c>
      <c r="I17" s="14">
        <f>SUM(I6:I15)</f>
        <v/>
      </c>
      <c r="J17" s="14">
        <f>SUM(J6:J15)</f>
        <v/>
      </c>
    </row>
    <row r="18">
      <c r="A18" s="3" t="inlineStr">
        <is>
          <t>Contingency reserve (GST added only when spent)</t>
        </is>
      </c>
      <c r="B18" s="15">
        <f>ROUND(B17*H3,0)</f>
        <v/>
      </c>
      <c r="E18" s="15">
        <f>B18</f>
        <v/>
      </c>
    </row>
    <row r="19">
      <c r="A19" s="3" t="inlineStr">
        <is>
          <t>TOTAL PLANNED BUDGET</t>
        </is>
      </c>
      <c r="E19" s="14">
        <f>E17+E18</f>
        <v/>
      </c>
    </row>
    <row r="21">
      <c r="A21" s="3" t="inlineStr">
        <is>
          <t>Contingency used so far (overspend ex-GST)</t>
        </is>
      </c>
      <c r="B21" s="15">
        <f>SUMIF(J6:J15,"&gt;0")</f>
        <v/>
      </c>
    </row>
    <row r="22">
      <c r="A22" s="3" t="inlineStr">
        <is>
          <t>Contingency remaining</t>
        </is>
      </c>
      <c r="B22" s="14">
        <f>B18-B21</f>
        <v/>
      </c>
    </row>
    <row r="23">
      <c r="A23" s="3" t="inlineStr">
        <is>
          <t>Share of contingency used</t>
        </is>
      </c>
      <c r="B23" s="16">
        <f>IF(B18=0,0,B21/B18)</f>
        <v/>
      </c>
    </row>
    <row r="24">
      <c r="A24" s="3" t="inlineStr">
        <is>
          <t>GST as a share of the total budget</t>
        </is>
      </c>
      <c r="B24" s="16">
        <f>D17/E19</f>
        <v/>
      </c>
    </row>
    <row r="25">
      <c r="A25" s="3" t="inlineStr">
        <is>
          <t>Committed incl. GST minus planned incl. GST</t>
        </is>
      </c>
      <c r="B25" s="15">
        <f>G17-E17</f>
        <v/>
      </c>
    </row>
  </sheetData>
  <mergeCells count="3">
    <mergeCell ref="A1:J1"/>
    <mergeCell ref="B3:D3"/>
    <mergeCell ref="A2:J2"/>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 customWidth="1" min="1" max="1"/>
    <col width="14" customWidth="1" min="2" max="2"/>
    <col width="58" customWidth="1" min="3" max="3"/>
    <col width="20" customWidth="1" min="4" max="4"/>
    <col width="14" customWidth="1" min="5" max="5"/>
    <col width="14" customWidth="1" min="6" max="6"/>
  </cols>
  <sheetData>
    <row r="1" ht="30" customHeight="1">
      <c r="A1" s="17" t="inlineStr">
        <is>
          <t>PLANNING TIMELINE (T-MINUS)</t>
        </is>
      </c>
    </row>
    <row r="3">
      <c r="A3" s="3" t="inlineStr">
        <is>
          <t>Event date</t>
        </is>
      </c>
      <c r="C3" s="18" t="n">
        <v>46368</v>
      </c>
    </row>
    <row r="5" ht="28" customHeight="1">
      <c r="A5" s="8" t="inlineStr">
        <is>
          <t>T-minus (days)</t>
        </is>
      </c>
      <c r="B5" s="8" t="inlineStr">
        <is>
          <t>Due date</t>
        </is>
      </c>
      <c r="C5" s="8" t="inlineStr">
        <is>
          <t>Milestone</t>
        </is>
      </c>
      <c r="D5" s="8" t="inlineStr">
        <is>
          <t>Owner</t>
        </is>
      </c>
      <c r="E5" s="8" t="inlineStr">
        <is>
          <t>Status</t>
        </is>
      </c>
      <c r="F5" s="8" t="inlineStr">
        <is>
          <t>Flag</t>
        </is>
      </c>
    </row>
    <row r="6">
      <c r="A6" s="19" t="n">
        <v>84</v>
      </c>
      <c r="B6" s="20">
        <f>$C$3-A6</f>
        <v/>
      </c>
      <c r="C6" s="4" t="inlineStr">
        <is>
          <t>Date and venue locked, deposit paid</t>
        </is>
      </c>
      <c r="D6" s="4" t="inlineStr">
        <is>
          <t>Planner</t>
        </is>
      </c>
      <c r="E6" s="4" t="inlineStr">
        <is>
          <t>Done</t>
        </is>
      </c>
      <c r="F6" s="21">
        <f>IF(AND(E6&lt;&gt;"Done",B6&lt;TODAY()),"OVERDUE","")</f>
        <v/>
      </c>
    </row>
    <row r="7">
      <c r="A7" s="19" t="n">
        <v>70</v>
      </c>
      <c r="B7" s="20">
        <f>$C$3-A7</f>
        <v/>
      </c>
      <c r="C7" s="4" t="inlineStr">
        <is>
          <t>Caterer chosen, tasting booked</t>
        </is>
      </c>
      <c r="D7" s="4" t="inlineStr">
        <is>
          <t>Client + planner</t>
        </is>
      </c>
      <c r="E7" s="4" t="inlineStr">
        <is>
          <t>Done</t>
        </is>
      </c>
      <c r="F7" s="21">
        <f>IF(AND(E7&lt;&gt;"Done",B7&lt;TODAY()),"OVERDUE","")</f>
        <v/>
      </c>
    </row>
    <row r="8">
      <c r="A8" s="19" t="n">
        <v>56</v>
      </c>
      <c r="B8" s="20">
        <f>$C$3-A8</f>
        <v/>
      </c>
      <c r="C8" s="4" t="inlineStr">
        <is>
          <t>Decor design frozen, mood board signed off</t>
        </is>
      </c>
      <c r="D8" s="4" t="inlineStr">
        <is>
          <t>Decor lead</t>
        </is>
      </c>
      <c r="E8" s="4" t="inlineStr">
        <is>
          <t>Done</t>
        </is>
      </c>
      <c r="F8" s="21">
        <f>IF(AND(E8&lt;&gt;"Done",B8&lt;TODAY()),"OVERDUE","")</f>
        <v/>
      </c>
    </row>
    <row r="9">
      <c r="A9" s="19" t="n">
        <v>42</v>
      </c>
      <c r="B9" s="20">
        <f>$C$3-A9</f>
        <v/>
      </c>
      <c r="C9" s="4" t="inlineStr">
        <is>
          <t>Performers and band contracted, travel booked</t>
        </is>
      </c>
      <c r="D9" s="4" t="inlineStr">
        <is>
          <t>Planner</t>
        </is>
      </c>
      <c r="E9" s="4" t="inlineStr">
        <is>
          <t>Done</t>
        </is>
      </c>
      <c r="F9" s="21">
        <f>IF(AND(E9&lt;&gt;"Done",B9&lt;TODAY()),"OVERDUE","")</f>
        <v/>
      </c>
    </row>
    <row r="10">
      <c r="A10" s="19" t="n">
        <v>35</v>
      </c>
      <c r="B10" s="20">
        <f>$C$3-A10</f>
        <v/>
      </c>
      <c r="C10" s="4" t="inlineStr">
        <is>
          <t>Invitations sent</t>
        </is>
      </c>
      <c r="D10" s="4" t="inlineStr">
        <is>
          <t>Client</t>
        </is>
      </c>
      <c r="E10" s="4" t="inlineStr">
        <is>
          <t>In progress</t>
        </is>
      </c>
      <c r="F10" s="21">
        <f>IF(AND(E10&lt;&gt;"Done",B10&lt;TODAY()),"OVERDUE","")</f>
        <v/>
      </c>
    </row>
    <row r="11">
      <c r="A11" s="19" t="n">
        <v>28</v>
      </c>
      <c r="B11" s="20">
        <f>$C$3-A11</f>
        <v/>
      </c>
      <c r="C11" s="4" t="inlineStr">
        <is>
          <t>First guest-count lock, room blocks confirmed</t>
        </is>
      </c>
      <c r="D11" s="4" t="inlineStr">
        <is>
          <t>Client</t>
        </is>
      </c>
      <c r="E11" s="4" t="inlineStr">
        <is>
          <t>Not started</t>
        </is>
      </c>
      <c r="F11" s="21">
        <f>IF(AND(E11&lt;&gt;"Done",B11&lt;TODAY()),"OVERDUE","")</f>
        <v/>
      </c>
    </row>
    <row r="12">
      <c r="A12" s="19" t="n">
        <v>14</v>
      </c>
      <c r="B12" s="20">
        <f>$C$3-A12</f>
        <v/>
      </c>
      <c r="C12" s="4" t="inlineStr">
        <is>
          <t>Final count, seating, second vendor instalments paid</t>
        </is>
      </c>
      <c r="D12" s="4" t="inlineStr">
        <is>
          <t>Planner</t>
        </is>
      </c>
      <c r="E12" s="4" t="inlineStr">
        <is>
          <t>Not started</t>
        </is>
      </c>
      <c r="F12" s="21">
        <f>IF(AND(E12&lt;&gt;"Done",B12&lt;TODAY()),"OVERDUE","")</f>
        <v/>
      </c>
    </row>
    <row r="13">
      <c r="A13" s="19" t="n">
        <v>7</v>
      </c>
      <c r="B13" s="20">
        <f>$C$3-A13</f>
        <v/>
      </c>
      <c r="C13" s="4" t="inlineStr">
        <is>
          <t>Run of show frozen, call times sent to every vendor</t>
        </is>
      </c>
      <c r="D13" s="4" t="inlineStr">
        <is>
          <t>Planner</t>
        </is>
      </c>
      <c r="E13" s="4" t="inlineStr">
        <is>
          <t>Not started</t>
        </is>
      </c>
      <c r="F13" s="21">
        <f>IF(AND(E13&lt;&gt;"Done",B13&lt;TODAY()),"OVERDUE","")</f>
        <v/>
      </c>
    </row>
    <row r="14">
      <c r="A14" s="19" t="n">
        <v>1</v>
      </c>
      <c r="B14" s="20">
        <f>$C$3-A14</f>
        <v/>
      </c>
      <c r="C14" s="4" t="inlineStr">
        <is>
          <t>Rehearsal and site walk-through</t>
        </is>
      </c>
      <c r="D14" s="4" t="inlineStr">
        <is>
          <t>Stage manager</t>
        </is>
      </c>
      <c r="E14" s="4" t="inlineStr">
        <is>
          <t>Not started</t>
        </is>
      </c>
      <c r="F14" s="21">
        <f>IF(AND(E14&lt;&gt;"Done",B14&lt;TODAY()),"OVERDUE","")</f>
        <v/>
      </c>
    </row>
    <row r="15">
      <c r="A15" s="19" t="n">
        <v>0</v>
      </c>
      <c r="B15" s="20">
        <f>$C$3-A15</f>
        <v/>
      </c>
      <c r="C15" s="4" t="inlineStr">
        <is>
          <t>EVENT DAY</t>
        </is>
      </c>
      <c r="D15" s="4" t="inlineStr">
        <is>
          <t>All</t>
        </is>
      </c>
      <c r="E15" s="4" t="inlineStr">
        <is>
          <t>Not started</t>
        </is>
      </c>
      <c r="F15" s="21">
        <f>IF(AND(E15&lt;&gt;"Done",B15&lt;TODAY()),"OVERDUE","")</f>
        <v/>
      </c>
    </row>
    <row r="16">
      <c r="A16" s="19" t="n">
        <v>-7</v>
      </c>
      <c r="B16" s="20">
        <f>$C$3-A16</f>
        <v/>
      </c>
      <c r="C16" s="4" t="inlineStr">
        <is>
          <t>Vendor settlement, feedback and closeout</t>
        </is>
      </c>
      <c r="D16" s="4" t="inlineStr">
        <is>
          <t>Planner</t>
        </is>
      </c>
      <c r="E16" s="4" t="inlineStr">
        <is>
          <t>Not started</t>
        </is>
      </c>
      <c r="F16" s="21">
        <f>IF(AND(E16&lt;&gt;"Done",B16&lt;TODAY()),"OVERDUE","")</f>
        <v/>
      </c>
    </row>
    <row r="17">
      <c r="A17" s="19" t="n"/>
      <c r="B17" s="20">
        <f>IF(A17="","",$C$3-A17)</f>
        <v/>
      </c>
      <c r="C17" s="4" t="n"/>
      <c r="D17" s="4" t="n"/>
      <c r="E17" s="4" t="n"/>
      <c r="F17" s="21">
        <f>IF(OR(E17="",E17="Done",B17=""),"",IF(B17&lt;TODAY(),"OVERDUE",""))</f>
        <v/>
      </c>
    </row>
    <row r="18">
      <c r="A18" s="19" t="n"/>
      <c r="B18" s="20">
        <f>IF(A18="","",$C$3-A18)</f>
        <v/>
      </c>
      <c r="C18" s="4" t="n"/>
      <c r="D18" s="4" t="n"/>
      <c r="E18" s="4" t="n"/>
      <c r="F18" s="21">
        <f>IF(OR(E18="",E18="Done",B18=""),"",IF(B18&lt;TODAY(),"OVERDUE",""))</f>
        <v/>
      </c>
    </row>
    <row r="19">
      <c r="A19" s="19" t="n"/>
      <c r="B19" s="20">
        <f>IF(A19="","",$C$3-A19)</f>
        <v/>
      </c>
      <c r="C19" s="4" t="n"/>
      <c r="D19" s="4" t="n"/>
      <c r="E19" s="4" t="n"/>
      <c r="F19" s="21">
        <f>IF(OR(E19="",E19="Done",B19=""),"",IF(B19&lt;TODAY(),"OVERDUE",""))</f>
        <v/>
      </c>
    </row>
    <row r="20">
      <c r="A20" s="19" t="n"/>
      <c r="B20" s="20">
        <f>IF(A20="","",$C$3-A20)</f>
        <v/>
      </c>
      <c r="C20" s="4" t="n"/>
      <c r="D20" s="4" t="n"/>
      <c r="E20" s="4" t="n"/>
      <c r="F20" s="21">
        <f>IF(OR(E20="",E20="Done",B20=""),"",IF(B20&lt;TODAY(),"OVERDUE",""))</f>
        <v/>
      </c>
    </row>
    <row r="21">
      <c r="A21" s="19" t="n"/>
      <c r="B21" s="20">
        <f>IF(A21="","",$C$3-A21)</f>
        <v/>
      </c>
      <c r="C21" s="4" t="n"/>
      <c r="D21" s="4" t="n"/>
      <c r="E21" s="4" t="n"/>
      <c r="F21" s="21">
        <f>IF(OR(E21="",E21="Done",B21=""),"",IF(B21&lt;TODAY(),"OVERDUE",""))</f>
        <v/>
      </c>
    </row>
  </sheetData>
  <mergeCells count="2">
    <mergeCell ref="A3:B3"/>
    <mergeCell ref="A1:F1"/>
  </mergeCells>
  <dataValidations count="1">
    <dataValidation sqref="E6:E22" showDropDown="0" showInputMessage="0" showErrorMessage="0" allowBlank="1" type="list">
      <formula1>"Not started,In progress,Done"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24"/>
  <sheetViews>
    <sheetView workbookViewId="0">
      <selection activeCell="A1" sqref="A1"/>
    </sheetView>
  </sheetViews>
  <sheetFormatPr baseColWidth="8" defaultRowHeight="15"/>
  <cols>
    <col width="10" customWidth="1" min="1" max="1"/>
    <col width="11" customWidth="1" min="2" max="2"/>
    <col width="9" customWidth="1" min="3" max="3"/>
    <col width="44" customWidth="1" min="4" max="4"/>
    <col width="20" customWidth="1" min="5" max="5"/>
    <col width="22" customWidth="1" min="6" max="6"/>
    <col width="52" customWidth="1" min="7" max="7"/>
  </cols>
  <sheetData>
    <row r="1" ht="30" customHeight="1">
      <c r="A1" s="17" t="inlineStr">
        <is>
          <t>RUN OF SHOW  |  कार्यक्रम क्रम</t>
        </is>
      </c>
    </row>
    <row r="2">
      <c r="A2" s="2" t="inlineStr">
        <is>
          <t>Separate call times from start times. Vendors arrive at the call time; their service starts at the start time. Draft 6-8 weeks out, add detail at 3-4 weeks, freeze after the walk-through.</t>
        </is>
      </c>
    </row>
    <row r="4" ht="28" customHeight="1">
      <c r="A4" s="8" t="inlineStr">
        <is>
          <t>Start</t>
        </is>
      </c>
      <c r="B4" s="8" t="inlineStr">
        <is>
          <t>Duration (min)</t>
        </is>
      </c>
      <c r="C4" s="8" t="inlineStr">
        <is>
          <t>End</t>
        </is>
      </c>
      <c r="D4" s="8" t="inlineStr">
        <is>
          <t>Segment</t>
        </is>
      </c>
      <c r="E4" s="8" t="inlineStr">
        <is>
          <t>Owner</t>
        </is>
      </c>
      <c r="F4" s="8" t="inlineStr">
        <is>
          <t>Location</t>
        </is>
      </c>
      <c r="G4" s="8" t="inlineStr">
        <is>
          <t>Cue / notes</t>
        </is>
      </c>
    </row>
    <row r="5">
      <c r="A5" s="22" t="n">
        <v>0.5833333333333334</v>
      </c>
      <c r="B5" s="9" t="n">
        <v>240</v>
      </c>
      <c r="C5" s="23">
        <f>IF(A5="","",MOD(A5+B5/1440,1))</f>
        <v/>
      </c>
      <c r="D5" s="9" t="inlineStr">
        <is>
          <t>Decor and stage build (crew call)</t>
        </is>
      </c>
      <c r="E5" s="9" t="inlineStr">
        <is>
          <t>Decor lead</t>
        </is>
      </c>
      <c r="F5" s="9" t="inlineStr">
        <is>
          <t>Main lawn</t>
        </is>
      </c>
      <c r="G5" s="24" t="inlineStr">
        <is>
          <t>Stage 32x12 ft, LED wall hung by 16:00</t>
        </is>
      </c>
    </row>
    <row r="6">
      <c r="A6" s="22" t="n">
        <v>0.6875</v>
      </c>
      <c r="B6" s="9" t="n">
        <v>60</v>
      </c>
      <c r="C6" s="23">
        <f>IF(A6="","",MOD(A6+B6/1440,1))</f>
        <v/>
      </c>
      <c r="D6" s="9" t="inlineStr">
        <is>
          <t>Sound and LED check</t>
        </is>
      </c>
      <c r="E6" s="9" t="inlineStr">
        <is>
          <t>Audio lead</t>
        </is>
      </c>
      <c r="F6" s="9" t="inlineStr">
        <is>
          <t>Stage</t>
        </is>
      </c>
      <c r="G6" s="24" t="inlineStr">
        <is>
          <t>Test entry track, all mics, LED content loop</t>
        </is>
      </c>
    </row>
    <row r="7">
      <c r="A7" s="22" t="n">
        <v>0.7291666666666666</v>
      </c>
      <c r="B7" s="9" t="n">
        <v>30</v>
      </c>
      <c r="C7" s="23">
        <f>IF(A7="","",MOD(A7+B7/1440,1))</f>
        <v/>
      </c>
      <c r="D7" s="9" t="inlineStr">
        <is>
          <t>Caterer set-up complete</t>
        </is>
      </c>
      <c r="E7" s="9" t="inlineStr">
        <is>
          <t>Catering captain</t>
        </is>
      </c>
      <c r="F7" s="9" t="inlineStr">
        <is>
          <t>Buffet and kitchen</t>
        </is>
      </c>
      <c r="G7" s="24" t="inlineStr">
        <is>
          <t>Live counters lit, water and welcome drinks staged</t>
        </is>
      </c>
    </row>
    <row r="8">
      <c r="A8" s="22" t="n">
        <v>0.75</v>
      </c>
      <c r="B8" s="9" t="n">
        <v>30</v>
      </c>
      <c r="C8" s="23">
        <f>IF(A8="","",MOD(A8+B8/1440,1))</f>
        <v/>
      </c>
      <c r="D8" s="9" t="inlineStr">
        <is>
          <t>Staff briefing and walk-through</t>
        </is>
      </c>
      <c r="E8" s="9" t="inlineStr">
        <is>
          <t>Planner</t>
        </is>
      </c>
      <c r="F8" s="9" t="inlineStr">
        <is>
          <t>Registration</t>
        </is>
      </c>
      <c r="G8" s="24" t="inlineStr">
        <is>
          <t>Every owner reads their own rows aloud</t>
        </is>
      </c>
    </row>
    <row r="9">
      <c r="A9" s="22" t="n">
        <v>0.7708333333333334</v>
      </c>
      <c r="B9" s="9" t="n">
        <v>30</v>
      </c>
      <c r="C9" s="23">
        <f>IF(A9="","",MOD(A9+B9/1440,1))</f>
        <v/>
      </c>
      <c r="D9" s="9" t="inlineStr">
        <is>
          <t>Doors open, welcome drinks</t>
        </is>
      </c>
      <c r="E9" s="9" t="inlineStr">
        <is>
          <t>Guest lead</t>
        </is>
      </c>
      <c r="F9" s="9" t="inlineStr">
        <is>
          <t>Entrance</t>
        </is>
      </c>
      <c r="G9" s="24" t="inlineStr">
        <is>
          <t>Photographer at the arch</t>
        </is>
      </c>
    </row>
    <row r="10">
      <c r="A10" s="22" t="n">
        <v>0.7916666666666666</v>
      </c>
      <c r="B10" s="9" t="n">
        <v>20</v>
      </c>
      <c r="C10" s="23">
        <f>IF(A10="","",MOD(A10+B10/1440,1))</f>
        <v/>
      </c>
      <c r="D10" s="9" t="inlineStr">
        <is>
          <t>Couple entry</t>
        </is>
      </c>
      <c r="E10" s="9" t="inlineStr">
        <is>
          <t>Anchor</t>
        </is>
      </c>
      <c r="F10" s="9" t="inlineStr">
        <is>
          <t>Stage</t>
        </is>
      </c>
      <c r="G10" s="24" t="inlineStr">
        <is>
          <t>LED cue 1, entry track, followspot</t>
        </is>
      </c>
    </row>
    <row r="11">
      <c r="A11" s="22" t="n">
        <v>0.8055555555555556</v>
      </c>
      <c r="B11" s="9" t="n">
        <v>40</v>
      </c>
      <c r="C11" s="23">
        <f>IF(A11="","",MOD(A11+B11/1440,1))</f>
        <v/>
      </c>
      <c r="D11" s="9" t="inlineStr">
        <is>
          <t>Sangeet performances</t>
        </is>
      </c>
      <c r="E11" s="9" t="inlineStr">
        <is>
          <t>Anchor</t>
        </is>
      </c>
      <c r="F11" s="9" t="inlineStr">
        <is>
          <t>Stage</t>
        </is>
      </c>
      <c r="G11" s="24" t="inlineStr">
        <is>
          <t>Four family acts, mic cues on the run sheet</t>
        </is>
      </c>
    </row>
    <row r="12">
      <c r="A12" s="22" t="n">
        <v>0.8333333333333334</v>
      </c>
      <c r="B12" s="9" t="n">
        <v>60</v>
      </c>
      <c r="C12" s="23">
        <f>IF(A12="","",MOD(A12+B12/1440,1))</f>
        <v/>
      </c>
      <c r="D12" s="9" t="inlineStr">
        <is>
          <t>Dinner service opens</t>
        </is>
      </c>
      <c r="E12" s="9" t="inlineStr">
        <is>
          <t>Catering captain</t>
        </is>
      </c>
      <c r="F12" s="9" t="inlineStr">
        <is>
          <t>Buffet</t>
        </is>
      </c>
      <c r="G12" s="24" t="inlineStr">
        <is>
          <t>Announce from stage, dance floor stays open</t>
        </is>
      </c>
    </row>
    <row r="13">
      <c r="A13" s="22" t="n">
        <v>0.875</v>
      </c>
      <c r="B13" s="9" t="n">
        <v>60</v>
      </c>
      <c r="C13" s="23">
        <f>IF(A13="","",MOD(A13+B13/1440,1))</f>
        <v/>
      </c>
      <c r="D13" s="9" t="inlineStr">
        <is>
          <t>Live band</t>
        </is>
      </c>
      <c r="E13" s="9" t="inlineStr">
        <is>
          <t>Band lead</t>
        </is>
      </c>
      <c r="F13" s="9" t="inlineStr">
        <is>
          <t>Stage</t>
        </is>
      </c>
      <c r="G13" s="24" t="inlineStr">
        <is>
          <t>Two sets, 5-minute break</t>
        </is>
      </c>
    </row>
    <row r="14">
      <c r="A14" s="22" t="n">
        <v>0.9166666666666666</v>
      </c>
      <c r="B14" s="9" t="n">
        <v>30</v>
      </c>
      <c r="C14" s="23">
        <f>IF(A14="","",MOD(A14+B14/1440,1))</f>
        <v/>
      </c>
      <c r="D14" s="9" t="inlineStr">
        <is>
          <t>Cake and speeches</t>
        </is>
      </c>
      <c r="E14" s="9" t="inlineStr">
        <is>
          <t>Anchor</t>
        </is>
      </c>
      <c r="F14" s="9" t="inlineStr">
        <is>
          <t>Stage</t>
        </is>
      </c>
      <c r="G14" s="24" t="inlineStr">
        <is>
          <t>Three speakers, wireless mic check at 21:50</t>
        </is>
      </c>
    </row>
    <row r="15">
      <c r="A15" s="22" t="n">
        <v>0.9375</v>
      </c>
      <c r="B15" s="9" t="n">
        <v>90</v>
      </c>
      <c r="C15" s="23">
        <f>IF(A15="","",MOD(A15+B15/1440,1))</f>
        <v/>
      </c>
      <c r="D15" s="9" t="inlineStr">
        <is>
          <t>DJ set and dance floor</t>
        </is>
      </c>
      <c r="E15" s="9" t="inlineStr">
        <is>
          <t>DJ</t>
        </is>
      </c>
      <c r="F15" s="9" t="inlineStr">
        <is>
          <t>Dance floor</t>
        </is>
      </c>
      <c r="G15" s="24" t="inlineStr">
        <is>
          <t>Hard stop at 00:00 as per the licence</t>
        </is>
      </c>
    </row>
    <row r="16">
      <c r="A16" s="22" t="n">
        <v>0</v>
      </c>
      <c r="B16" s="9" t="n">
        <v>30</v>
      </c>
      <c r="C16" s="23">
        <f>IF(A16="","",MOD(A16+B16/1440,1))</f>
        <v/>
      </c>
      <c r="D16" s="9" t="inlineStr">
        <is>
          <t>Farewell and departures</t>
        </is>
      </c>
      <c r="E16" s="9" t="inlineStr">
        <is>
          <t>Guest lead</t>
        </is>
      </c>
      <c r="F16" s="9" t="inlineStr">
        <is>
          <t>Entrance</t>
        </is>
      </c>
      <c r="G16" s="24" t="inlineStr">
        <is>
          <t>Valet and cab desk</t>
        </is>
      </c>
    </row>
    <row r="17">
      <c r="A17" s="22" t="n">
        <v>0.02083333333333333</v>
      </c>
      <c r="B17" s="9" t="n">
        <v>90</v>
      </c>
      <c r="C17" s="23">
        <f>IF(A17="","",MOD(A17+B17/1440,1))</f>
        <v/>
      </c>
      <c r="D17" s="9" t="inlineStr">
        <is>
          <t>Load-out and strike</t>
        </is>
      </c>
      <c r="E17" s="9" t="inlineStr">
        <is>
          <t>Stage manager</t>
        </is>
      </c>
      <c r="F17" s="9" t="inlineStr">
        <is>
          <t>Lawn</t>
        </is>
      </c>
      <c r="G17" s="24" t="inlineStr">
        <is>
          <t>Deposit check with the venue</t>
        </is>
      </c>
    </row>
    <row r="18">
      <c r="A18" s="22" t="n"/>
      <c r="B18" s="9" t="n"/>
      <c r="C18" s="23">
        <f>IF(A18="","",MOD(A18+B18/1440,1))</f>
        <v/>
      </c>
      <c r="D18" s="9" t="n"/>
      <c r="E18" s="9" t="n"/>
      <c r="F18" s="9" t="n"/>
      <c r="G18" s="24" t="n"/>
    </row>
    <row r="19">
      <c r="A19" s="22" t="n"/>
      <c r="B19" s="9" t="n"/>
      <c r="C19" s="23">
        <f>IF(A19="","",MOD(A19+B19/1440,1))</f>
        <v/>
      </c>
      <c r="D19" s="9" t="n"/>
      <c r="E19" s="9" t="n"/>
      <c r="F19" s="9" t="n"/>
      <c r="G19" s="24" t="n"/>
    </row>
    <row r="20">
      <c r="A20" s="22" t="n"/>
      <c r="B20" s="9" t="n"/>
      <c r="C20" s="23">
        <f>IF(A20="","",MOD(A20+B20/1440,1))</f>
        <v/>
      </c>
      <c r="D20" s="9" t="n"/>
      <c r="E20" s="9" t="n"/>
      <c r="F20" s="9" t="n"/>
      <c r="G20" s="24" t="n"/>
    </row>
    <row r="21">
      <c r="A21" s="22" t="n"/>
      <c r="B21" s="9" t="n"/>
      <c r="C21" s="23">
        <f>IF(A21="","",MOD(A21+B21/1440,1))</f>
        <v/>
      </c>
      <c r="D21" s="9" t="n"/>
      <c r="E21" s="9" t="n"/>
      <c r="F21" s="9" t="n"/>
      <c r="G21" s="24" t="n"/>
    </row>
    <row r="22">
      <c r="A22" s="22" t="n"/>
      <c r="B22" s="9" t="n"/>
      <c r="C22" s="23">
        <f>IF(A22="","",MOD(A22+B22/1440,1))</f>
        <v/>
      </c>
      <c r="D22" s="9" t="n"/>
      <c r="E22" s="9" t="n"/>
      <c r="F22" s="9" t="n"/>
      <c r="G22" s="24" t="n"/>
    </row>
    <row r="23">
      <c r="A23" s="22" t="n"/>
      <c r="B23" s="9" t="n"/>
      <c r="C23" s="23">
        <f>IF(A23="","",MOD(A23+B23/1440,1))</f>
        <v/>
      </c>
      <c r="D23" s="9" t="n"/>
      <c r="E23" s="9" t="n"/>
      <c r="F23" s="9" t="n"/>
      <c r="G23" s="24" t="n"/>
    </row>
    <row r="24">
      <c r="A24" s="22" t="n"/>
      <c r="B24" s="9" t="n"/>
      <c r="C24" s="23">
        <f>IF(A24="","",MOD(A24+B24/1440,1))</f>
        <v/>
      </c>
      <c r="D24" s="9" t="n"/>
      <c r="E24" s="9" t="n"/>
      <c r="F24" s="9" t="n"/>
      <c r="G24" s="24" t="n"/>
    </row>
  </sheetData>
  <mergeCells count="2">
    <mergeCell ref="A2:G2"/>
    <mergeCell ref="A1:G1"/>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24" customWidth="1" min="1" max="1"/>
    <col width="26" customWidth="1" min="2" max="2"/>
    <col width="22" customWidth="1" min="3" max="3"/>
    <col width="18" customWidth="1" min="4" max="4"/>
    <col width="34" customWidth="1" min="5" max="5"/>
    <col width="12" customWidth="1" min="6" max="6"/>
    <col width="16" customWidth="1" min="7" max="7"/>
  </cols>
  <sheetData>
    <row r="1" ht="30" customHeight="1">
      <c r="A1" s="17" t="inlineStr">
        <is>
          <t>VENDOR CONTACT AND CALL-TIME SHEET</t>
        </is>
      </c>
    </row>
    <row r="3" ht="28" customHeight="1">
      <c r="A3" s="8" t="inlineStr">
        <is>
          <t>Vendor</t>
        </is>
      </c>
      <c r="B3" s="8" t="inlineStr">
        <is>
          <t>Service</t>
        </is>
      </c>
      <c r="C3" s="8" t="inlineStr">
        <is>
          <t>Contact person</t>
        </is>
      </c>
      <c r="D3" s="8" t="inlineStr">
        <is>
          <t>Phone</t>
        </is>
      </c>
      <c r="E3" s="8" t="inlineStr">
        <is>
          <t>Payment terms</t>
        </is>
      </c>
      <c r="F3" s="8" t="inlineStr">
        <is>
          <t>Call time</t>
        </is>
      </c>
      <c r="G3" s="8" t="inlineStr">
        <is>
          <t>Contract signed?</t>
        </is>
      </c>
    </row>
    <row r="4">
      <c r="A4" s="9" t="inlineStr">
        <is>
          <t>[Decor company]</t>
        </is>
      </c>
      <c r="B4" s="9" t="inlineStr">
        <is>
          <t>Decor, stage, lighting</t>
        </is>
      </c>
      <c r="C4" s="9" t="inlineStr">
        <is>
          <t>[name]</t>
        </is>
      </c>
      <c r="D4" s="9" t="inlineStr">
        <is>
          <t>[phone]</t>
        </is>
      </c>
      <c r="E4" s="9" t="inlineStr">
        <is>
          <t>40% booking, 40% T-14, 20% on completion</t>
        </is>
      </c>
      <c r="F4" s="22" t="n">
        <v>0.5833333333333334</v>
      </c>
      <c r="G4" s="9" t="inlineStr">
        <is>
          <t>Yes</t>
        </is>
      </c>
    </row>
    <row r="5">
      <c r="A5" s="9" t="inlineStr">
        <is>
          <t>[Caterer]</t>
        </is>
      </c>
      <c r="B5" s="9" t="inlineStr">
        <is>
          <t>Dinner for 350, 2 live counters</t>
        </is>
      </c>
      <c r="C5" s="9" t="inlineStr">
        <is>
          <t>[name]</t>
        </is>
      </c>
      <c r="D5" s="9" t="inlineStr">
        <is>
          <t>[phone]</t>
        </is>
      </c>
      <c r="E5" s="9" t="inlineStr">
        <is>
          <t>30% booking, 50% T-7, 20% after</t>
        </is>
      </c>
      <c r="F5" s="22" t="n">
        <v>0.6458333333333334</v>
      </c>
      <c r="G5" s="9" t="inlineStr">
        <is>
          <t>Yes</t>
        </is>
      </c>
    </row>
    <row r="6">
      <c r="A6" s="9" t="inlineStr">
        <is>
          <t>[Audio / LED]</t>
        </is>
      </c>
      <c r="B6" s="9" t="inlineStr">
        <is>
          <t>Sound, DJ, LED wall</t>
        </is>
      </c>
      <c r="C6" s="9" t="inlineStr">
        <is>
          <t>[name]</t>
        </is>
      </c>
      <c r="D6" s="9" t="inlineStr">
        <is>
          <t>[phone]</t>
        </is>
      </c>
      <c r="E6" s="9" t="inlineStr">
        <is>
          <t>50% booking, balance on the day</t>
        </is>
      </c>
      <c r="F6" s="22" t="n">
        <v>0.6666666666666666</v>
      </c>
      <c r="G6" s="9" t="inlineStr">
        <is>
          <t>Yes</t>
        </is>
      </c>
    </row>
    <row r="7">
      <c r="A7" s="9" t="inlineStr">
        <is>
          <t>[Band]</t>
        </is>
      </c>
      <c r="B7" s="9" t="inlineStr">
        <is>
          <t>Live band, 2 sets</t>
        </is>
      </c>
      <c r="C7" s="9" t="inlineStr">
        <is>
          <t>[name]</t>
        </is>
      </c>
      <c r="D7" s="9" t="inlineStr">
        <is>
          <t>[phone]</t>
        </is>
      </c>
      <c r="E7" s="9" t="inlineStr">
        <is>
          <t>50% booking, balance before the set</t>
        </is>
      </c>
      <c r="F7" s="22" t="n">
        <v>0.8125</v>
      </c>
      <c r="G7" s="9" t="inlineStr">
        <is>
          <t>No</t>
        </is>
      </c>
    </row>
    <row r="8">
      <c r="A8" s="9" t="inlineStr">
        <is>
          <t>[Photo / video]</t>
        </is>
      </c>
      <c r="B8" s="9" t="inlineStr">
        <is>
          <t>1+1 crew</t>
        </is>
      </c>
      <c r="C8" s="9" t="inlineStr">
        <is>
          <t>[name]</t>
        </is>
      </c>
      <c r="D8" s="9" t="inlineStr">
        <is>
          <t>[phone]</t>
        </is>
      </c>
      <c r="E8" s="9" t="inlineStr">
        <is>
          <t>30% booking, 70% on delivery</t>
        </is>
      </c>
      <c r="F8" s="22" t="n">
        <v>0.7291666666666666</v>
      </c>
      <c r="G8" s="9" t="inlineStr">
        <is>
          <t>Yes</t>
        </is>
      </c>
    </row>
    <row r="9">
      <c r="A9" s="9" t="n"/>
      <c r="B9" s="9" t="n"/>
      <c r="C9" s="9" t="n"/>
      <c r="D9" s="9" t="n"/>
      <c r="E9" s="9" t="n"/>
      <c r="F9" s="22" t="n"/>
      <c r="G9" s="9" t="n"/>
    </row>
    <row r="10">
      <c r="A10" s="9" t="n"/>
      <c r="B10" s="9" t="n"/>
      <c r="C10" s="9" t="n"/>
      <c r="D10" s="9" t="n"/>
      <c r="E10" s="9" t="n"/>
      <c r="F10" s="22" t="n"/>
      <c r="G10" s="9" t="n"/>
    </row>
    <row r="11">
      <c r="A11" s="9" t="n"/>
      <c r="B11" s="9" t="n"/>
      <c r="C11" s="9" t="n"/>
      <c r="D11" s="9" t="n"/>
      <c r="E11" s="9" t="n"/>
      <c r="F11" s="22" t="n"/>
      <c r="G11" s="9" t="n"/>
    </row>
    <row r="12">
      <c r="A12" s="9" t="n"/>
      <c r="B12" s="9" t="n"/>
      <c r="C12" s="9" t="n"/>
      <c r="D12" s="9" t="n"/>
      <c r="E12" s="9" t="n"/>
      <c r="F12" s="22" t="n"/>
      <c r="G12" s="9" t="n"/>
    </row>
    <row r="13">
      <c r="A13" s="9" t="n"/>
      <c r="B13" s="9" t="n"/>
      <c r="C13" s="9" t="n"/>
      <c r="D13" s="9" t="n"/>
      <c r="E13" s="9" t="n"/>
      <c r="F13" s="22" t="n"/>
      <c r="G13" s="9" t="n"/>
    </row>
    <row r="14">
      <c r="A14" s="9" t="n"/>
      <c r="B14" s="9" t="n"/>
      <c r="C14" s="9" t="n"/>
      <c r="D14" s="9" t="n"/>
      <c r="E14" s="9" t="n"/>
      <c r="F14" s="22" t="n"/>
      <c r="G14" s="9" t="n"/>
    </row>
    <row r="15">
      <c r="A15" s="9" t="n"/>
      <c r="B15" s="9" t="n"/>
      <c r="C15" s="9" t="n"/>
      <c r="D15" s="9" t="n"/>
      <c r="E15" s="9" t="n"/>
      <c r="F15" s="22" t="n"/>
      <c r="G15" s="9" t="n"/>
    </row>
  </sheetData>
  <mergeCells count="1">
    <mergeCell ref="A1:G1"/>
  </mergeCells>
  <dataValidations count="1">
    <dataValidation sqref="G4:G15"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2026-09-24T19:02:42Z</dcterms:created>
  <dcterms:modified xmlns:dcterms="http://purl.org/dc/terms/" xmlns:xsi="http://www.w3.org/2001/XMLSchema-instance" xsi:type="dcterms:W3CDTF">2026-09-24T19:02:42Z</dcterms:modified>
</cp:coreProperties>
</file>