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 and TDS" sheetId="1" state="visible" r:id="rId1"/>
    <sheet xmlns:r="http://schemas.openxmlformats.org/officeDocument/2006/relationships" name="Payment terms and MS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yyyy-mm-dd"/>
    <numFmt numFmtId="166" formatCode="DD-MMM-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i val="1"/>
      <color rgb="005B647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4" fillId="3" borderId="1" pivotButton="0" quotePrefix="0" xfId="0"/>
    <xf numFmtId="164" fontId="4" fillId="3" borderId="1" pivotButton="0" quotePrefix="0" xfId="0"/>
    <xf numFmtId="0" fontId="5" fillId="0" borderId="0" applyAlignment="1" pivotButton="0" quotePrefix="0" xfId="0">
      <alignment vertical="center" wrapText="1"/>
    </xf>
    <xf numFmtId="164" fontId="4" fillId="4" borderId="1" pivotButton="0" quotePrefix="0" xfId="0"/>
    <xf numFmtId="164" fontId="5" fillId="4" borderId="1" pivotButton="0" quotePrefix="0" xfId="0"/>
    <xf numFmtId="166" fontId="4" fillId="3" borderId="1" pivotButton="0" quotePrefix="0" xfId="0"/>
    <xf numFmtId="166" fontId="4" fillId="4" borderId="1" pivotButton="0" quotePrefix="0" xfId="0"/>
    <xf numFmtId="1" fontId="4" fillId="4" borderId="1" pivotButton="0" quotePrefix="0" xfId="0"/>
    <xf numFmtId="0" fontId="4" fillId="4" borderId="1" pivotButton="0" quotePrefix="0" xfId="0"/>
    <xf numFmtId="1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60" customWidth="1" min="3" max="3"/>
    <col width="4" customWidth="1" min="4" max="4"/>
  </cols>
  <sheetData>
    <row r="1" ht="30" customHeight="1">
      <c r="A1" s="1" t="inlineStr">
        <is>
          <t>CORPORATE EVENT QUOTE: GST, TDS AND WHAT YOU ACTUALLY RECEIVE</t>
        </is>
      </c>
    </row>
    <row r="2" ht="62" customHeight="1">
      <c r="A2" s="2" t="inlineStr">
        <is>
          <t>Sample figures for a one-day conference at an ordinary (non-specified) venue. Change the yellow cells. GST follows the current rules used on venura.org: food package with hall at 5% (no ITC), hall-only hire at 18%, extras billed as their own service at 18%. TDS sections and thresholds are simplified here, so let your CA confirm them for each client.</t>
        </is>
      </c>
    </row>
    <row r="4" ht="32" customHeight="1">
      <c r="A4" s="3" t="inlineStr">
        <is>
          <t>Input</t>
        </is>
      </c>
      <c r="B4" s="3" t="inlineStr">
        <is>
          <t>Value</t>
        </is>
      </c>
      <c r="C4" s="3" t="inlineStr">
        <is>
          <t>Note</t>
        </is>
      </c>
      <c r="D4" s="3" t="inlineStr"/>
    </row>
    <row r="5">
      <c r="A5" s="4" t="inlineStr">
        <is>
          <t>Who supplies the food?</t>
        </is>
      </c>
      <c r="B5" s="5" t="inlineStr">
        <is>
          <t>Venue (package)</t>
        </is>
      </c>
      <c r="C5" s="2" t="inlineStr">
        <is>
          <t>Venue (package) or Client caterer (hall only)</t>
        </is>
      </c>
    </row>
    <row r="6">
      <c r="A6" s="4" t="inlineStr">
        <is>
          <t>Hall rent for the day (Rs)</t>
        </is>
      </c>
      <c r="B6" s="6" t="n">
        <v>120000</v>
      </c>
      <c r="C6" s="2" t="n"/>
    </row>
    <row r="7">
      <c r="A7" s="4" t="inlineStr">
        <is>
          <t>Delegates</t>
        </is>
      </c>
      <c r="B7" s="5" t="n">
        <v>200</v>
      </c>
      <c r="C7" s="2" t="n"/>
    </row>
    <row r="8">
      <c r="A8" s="4" t="inlineStr">
        <is>
          <t>Food and beverage per head (Rs)</t>
        </is>
      </c>
      <c r="B8" s="6" t="n">
        <v>1400</v>
      </c>
      <c r="C8" s="2" t="n"/>
    </row>
    <row r="9">
      <c r="A9" s="4" t="inlineStr">
        <is>
          <t>AV, stage and other extras billed by the venue (Rs)</t>
        </is>
      </c>
      <c r="B9" s="6" t="n">
        <v>40000</v>
      </c>
      <c r="C9" s="2" t="n"/>
    </row>
    <row r="10">
      <c r="A10" s="4" t="inlineStr">
        <is>
          <t>Client is an individual or HUF?</t>
        </is>
      </c>
      <c r="B10" s="5" t="inlineStr">
        <is>
          <t>No</t>
        </is>
      </c>
      <c r="C10" s="2" t="inlineStr">
        <is>
          <t>Individuals and HUFs are handled differently for TDS; a company is "No"</t>
        </is>
      </c>
    </row>
    <row r="11">
      <c r="A11" s="4" t="inlineStr">
        <is>
          <t>Hall rent for the month above the Rs 50,000 rent threshold?</t>
        </is>
      </c>
      <c r="B11" s="5" t="inlineStr">
        <is>
          <t>Yes</t>
        </is>
      </c>
      <c r="C11" s="2" t="n"/>
    </row>
    <row r="13">
      <c r="A13" s="7" t="inlineStr">
        <is>
          <t>BILL</t>
        </is>
      </c>
    </row>
    <row r="14">
      <c r="A14" s="4" t="inlineStr">
        <is>
          <t>Food and beverage value (Rs)</t>
        </is>
      </c>
      <c r="B14" s="8">
        <f>IF(B5="Venue (package)",B7*B8,0)</f>
        <v/>
      </c>
    </row>
    <row r="15">
      <c r="A15" s="4" t="inlineStr">
        <is>
          <t>Taxable at 5% (hall and food package) (Rs)</t>
        </is>
      </c>
      <c r="B15" s="8">
        <f>IF(B5="Venue (package)",B6+B14,0)</f>
        <v/>
      </c>
    </row>
    <row r="16">
      <c r="A16" s="4" t="inlineStr">
        <is>
          <t>Taxable at 18% (hall-only hire) (Rs)</t>
        </is>
      </c>
      <c r="B16" s="8">
        <f>IF(B5="Venue (package)",0,B6)</f>
        <v/>
      </c>
    </row>
    <row r="17">
      <c r="A17" s="4" t="inlineStr">
        <is>
          <t>Taxable at 18% (extras) (Rs)</t>
        </is>
      </c>
      <c r="B17" s="8">
        <f>B9</f>
        <v/>
      </c>
    </row>
    <row r="18">
      <c r="A18" s="7" t="inlineStr">
        <is>
          <t>Total taxable value (Rs)</t>
        </is>
      </c>
      <c r="B18" s="9">
        <f>B15+B16+B17</f>
        <v/>
      </c>
    </row>
    <row r="19">
      <c r="A19" s="4" t="inlineStr">
        <is>
          <t>GST at 5% (2.5% CGST + 2.5% SGST) (Rs)</t>
        </is>
      </c>
      <c r="B19" s="8">
        <f>B15*0.05</f>
        <v/>
      </c>
    </row>
    <row r="20">
      <c r="A20" s="4" t="inlineStr">
        <is>
          <t>GST at 18% (9% CGST + 9% SGST) (Rs)</t>
        </is>
      </c>
      <c r="B20" s="8">
        <f>(B16+B17)*0.18</f>
        <v/>
      </c>
    </row>
    <row r="21">
      <c r="A21" s="7" t="inlineStr">
        <is>
          <t>Invoice total (Rs)</t>
        </is>
      </c>
      <c r="B21" s="9">
        <f>B18+B19+B20</f>
        <v/>
      </c>
    </row>
    <row r="23">
      <c r="A23" s="7" t="inlineStr">
        <is>
          <t>TDS THE CLIENT MAY DEDUCT</t>
        </is>
      </c>
    </row>
    <row r="24">
      <c r="A24" s="4" t="inlineStr">
        <is>
          <t>Section 194-I on hall rent, 10% (only in hall-only hire) (Rs)</t>
        </is>
      </c>
      <c r="B24" s="8">
        <f>IF(AND(B5="Client caterer (hall only)",B11="Yes"),ROUND(B6*0.10,0),0)</f>
        <v/>
      </c>
    </row>
    <row r="25" ht="48" customHeight="1">
      <c r="A25" s="4" t="inlineStr">
        <is>
          <t>Section 194C on the rest, 1% individual or HUF, 2% others (Rs)</t>
        </is>
      </c>
      <c r="B25" s="8">
        <f>ROUND(IF(B5="Venue (package)",B18,B17)*IF(B10="Yes",0.01,0.02),0)</f>
        <v/>
      </c>
      <c r="C25" s="2" t="inlineStr">
        <is>
          <t>A single invoice covering hall and food is treated by many corporates as a contract; others split hall rent under 194-I. Ask the client which they will use.</t>
        </is>
      </c>
    </row>
    <row r="26">
      <c r="A26" s="7" t="inlineStr">
        <is>
          <t>Total TDS (Rs)</t>
        </is>
      </c>
      <c r="B26" s="9">
        <f>B24+B25</f>
        <v/>
      </c>
    </row>
    <row r="27">
      <c r="A27" s="7" t="inlineStr">
        <is>
          <t>Cash you receive after TDS (Rs)</t>
        </is>
      </c>
      <c r="B27" s="9">
        <f>B21-B26</f>
        <v/>
      </c>
    </row>
    <row r="28" ht="30" customHeight="1">
      <c r="A28" s="2" t="inlineStr">
        <is>
          <t>TDS is deducted on the value before GST when GST is shown separately on the invoice (CBDT Circular 23/2017).</t>
        </is>
      </c>
    </row>
  </sheetData>
  <mergeCells count="3">
    <mergeCell ref="A1:D1"/>
    <mergeCell ref="A28:D28"/>
    <mergeCell ref="A2:D2"/>
  </mergeCells>
  <dataValidations count="3">
    <dataValidation sqref="B5" showDropDown="0" showInputMessage="0" showErrorMessage="0" allowBlank="1" type="list">
      <formula1>"Venue (package),Client caterer (hall only)"</formula1>
    </dataValidation>
    <dataValidation sqref="B10" showDropDown="0" showInputMessage="0" showErrorMessage="0" allowBlank="1" type="list">
      <formula1>"Yes,No"</formula1>
    </dataValidation>
    <dataValidation sqref="B1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7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11" customWidth="1" min="9" max="9"/>
    <col width="22" customWidth="1" min="10" max="10"/>
  </cols>
  <sheetData>
    <row r="1" ht="30" customHeight="1">
      <c r="A1" s="1" t="inlineStr">
        <is>
          <t>WHEN MUST A CORPORATE CLIENT PAY YOU?</t>
        </is>
      </c>
    </row>
    <row r="2" ht="62" customHeight="1">
      <c r="A2" s="2" t="inlineStr">
        <is>
          <t>If your venue is a registered micro or small enterprise (Udyam), a buyer that pays later than 15 days (no written agreement) or the agreed period up to 45 days (written agreement) cannot claim the expense as a deduction until it pays (Income-tax Act section 43B(h)). Enter the date you are checking from in B4.</t>
        </is>
      </c>
    </row>
    <row r="4">
      <c r="A4" s="7" t="inlineStr">
        <is>
          <t>Check as of</t>
        </is>
      </c>
      <c r="B4" s="10" t="n">
        <v>46376</v>
      </c>
      <c r="C4" s="7" t="inlineStr">
        <is>
          <t>Your Udyam registration?</t>
        </is>
      </c>
      <c r="D4" s="5" t="inlineStr">
        <is>
          <t>Yes</t>
        </is>
      </c>
    </row>
    <row r="6" ht="32" customHeight="1">
      <c r="A6" s="3" t="inlineStr">
        <is>
          <t>Client</t>
        </is>
      </c>
      <c r="B6" s="3" t="inlineStr">
        <is>
          <t>PO number</t>
        </is>
      </c>
      <c r="C6" s="3" t="inlineStr">
        <is>
          <t>Invoice no.</t>
        </is>
      </c>
      <c r="D6" s="3" t="inlineStr">
        <is>
          <t>Invoice date</t>
        </is>
      </c>
      <c r="E6" s="3" t="inlineStr">
        <is>
          <t>Written agreement?</t>
        </is>
      </c>
      <c r="F6" s="3" t="inlineStr">
        <is>
          <t>Agreed days</t>
        </is>
      </c>
      <c r="G6" s="3" t="inlineStr">
        <is>
          <t>Due date</t>
        </is>
      </c>
      <c r="H6" s="3" t="inlineStr">
        <is>
          <t>Paid date</t>
        </is>
      </c>
      <c r="I6" s="3" t="inlineStr">
        <is>
          <t>Days late</t>
        </is>
      </c>
      <c r="J6" s="3" t="inlineStr">
        <is>
          <t>Status</t>
        </is>
      </c>
    </row>
    <row r="7">
      <c r="A7" s="5" t="inlineStr">
        <is>
          <t>Apex Pharma Ltd</t>
        </is>
      </c>
      <c r="B7" s="5" t="inlineStr">
        <is>
          <t>PO-8841</t>
        </is>
      </c>
      <c r="C7" s="5" t="inlineStr">
        <is>
          <t>INV/26-27/0164</t>
        </is>
      </c>
      <c r="D7" s="10" t="n">
        <v>46307</v>
      </c>
      <c r="E7" s="5" t="inlineStr">
        <is>
          <t>Yes</t>
        </is>
      </c>
      <c r="F7" s="5" t="n">
        <v>60</v>
      </c>
      <c r="G7" s="11">
        <f>IF($D$4="Yes",IF(E7="Yes",D7+MIN(F7,45),D7+15),IF(E7="Yes",D7+F7,D7+30))</f>
        <v/>
      </c>
      <c r="H7" s="10" t="n"/>
      <c r="I7" s="12">
        <f>IF(H7="",MAX(0,$B$4-G7),MAX(0,H7-G7))</f>
        <v/>
      </c>
      <c r="J7" s="13">
        <f>IF(H7&lt;&gt;"",IF(I7&gt;0,"Paid late","Paid on time"),IF(I7&gt;0,"Overdue: follow up","Not yet due"))</f>
        <v/>
      </c>
    </row>
    <row r="8">
      <c r="A8" s="5" t="inlineStr">
        <is>
          <t>Shree Traders LLP</t>
        </is>
      </c>
      <c r="B8" s="5" t="inlineStr">
        <is>
          <t>PO-1207</t>
        </is>
      </c>
      <c r="C8" s="5" t="inlineStr">
        <is>
          <t>INV/26-27/0171</t>
        </is>
      </c>
      <c r="D8" s="10" t="n">
        <v>46321</v>
      </c>
      <c r="E8" s="5" t="inlineStr">
        <is>
          <t>Yes</t>
        </is>
      </c>
      <c r="F8" s="5" t="n">
        <v>30</v>
      </c>
      <c r="G8" s="11">
        <f>IF($D$4="Yes",IF(E8="Yes",D8+MIN(F8,45),D8+15),IF(E8="Yes",D8+F8,D8+30))</f>
        <v/>
      </c>
      <c r="H8" s="10" t="n">
        <v>46364</v>
      </c>
      <c r="I8" s="12">
        <f>IF(H8="",MAX(0,$B$4-G8),MAX(0,H8-G8))</f>
        <v/>
      </c>
      <c r="J8" s="13">
        <f>IF(H8&lt;&gt;"",IF(I8&gt;0,"Paid late","Paid on time"),IF(I8&gt;0,"Overdue: follow up","Not yet due"))</f>
        <v/>
      </c>
    </row>
    <row r="9">
      <c r="A9" s="5" t="inlineStr">
        <is>
          <t>Northline Bank</t>
        </is>
      </c>
      <c r="B9" s="5" t="inlineStr">
        <is>
          <t>PO-5530</t>
        </is>
      </c>
      <c r="C9" s="5" t="inlineStr">
        <is>
          <t>INV/26-27/0180</t>
        </is>
      </c>
      <c r="D9" s="10" t="n">
        <v>46334</v>
      </c>
      <c r="E9" s="5" t="inlineStr">
        <is>
          <t>No</t>
        </is>
      </c>
      <c r="F9" s="5" t="n">
        <v>0</v>
      </c>
      <c r="G9" s="11">
        <f>IF($D$4="Yes",IF(E9="Yes",D9+MIN(F9,45),D9+15),IF(E9="Yes",D9+F9,D9+30))</f>
        <v/>
      </c>
      <c r="H9" s="10" t="n"/>
      <c r="I9" s="12">
        <f>IF(H9="",MAX(0,$B$4-G9),MAX(0,H9-G9))</f>
        <v/>
      </c>
      <c r="J9" s="13">
        <f>IF(H9&lt;&gt;"",IF(I9&gt;0,"Paid late","Paid on time"),IF(I9&gt;0,"Overdue: follow up","Not yet due"))</f>
        <v/>
      </c>
    </row>
    <row r="10">
      <c r="A10" s="5" t="inlineStr">
        <is>
          <t>Kiran Foundation</t>
        </is>
      </c>
      <c r="B10" s="5" t="inlineStr">
        <is>
          <t>PO-0912</t>
        </is>
      </c>
      <c r="C10" s="5" t="inlineStr">
        <is>
          <t>INV/26-27/0187</t>
        </is>
      </c>
      <c r="D10" s="10" t="n">
        <v>46341</v>
      </c>
      <c r="E10" s="5" t="inlineStr">
        <is>
          <t>Yes</t>
        </is>
      </c>
      <c r="F10" s="5" t="n">
        <v>45</v>
      </c>
      <c r="G10" s="11">
        <f>IF($D$4="Yes",IF(E10="Yes",D10+MIN(F10,45),D10+15),IF(E10="Yes",D10+F10,D10+30))</f>
        <v/>
      </c>
      <c r="H10" s="10" t="n">
        <v>46386</v>
      </c>
      <c r="I10" s="12">
        <f>IF(H10="",MAX(0,$B$4-G10),MAX(0,H10-G10))</f>
        <v/>
      </c>
      <c r="J10" s="13">
        <f>IF(H10&lt;&gt;"",IF(I10&gt;0,"Paid late","Paid on time"),IF(I10&gt;0,"Overdue: follow up","Not yet due"))</f>
        <v/>
      </c>
    </row>
    <row r="11">
      <c r="A11" s="5" t="inlineStr">
        <is>
          <t>Helios Software</t>
        </is>
      </c>
      <c r="B11" s="5" t="inlineStr">
        <is>
          <t>PO-7764</t>
        </is>
      </c>
      <c r="C11" s="5" t="inlineStr">
        <is>
          <t>INV/26-27/0192</t>
        </is>
      </c>
      <c r="D11" s="10" t="n">
        <v>46357</v>
      </c>
      <c r="E11" s="5" t="inlineStr">
        <is>
          <t>Yes</t>
        </is>
      </c>
      <c r="F11" s="5" t="n">
        <v>45</v>
      </c>
      <c r="G11" s="11">
        <f>IF($D$4="Yes",IF(E11="Yes",D11+MIN(F11,45),D11+15),IF(E11="Yes",D11+F11,D11+30))</f>
        <v/>
      </c>
      <c r="H11" s="10" t="n"/>
      <c r="I11" s="12">
        <f>IF(H11="",MAX(0,$B$4-G11),MAX(0,H11-G11))</f>
        <v/>
      </c>
      <c r="J11" s="13">
        <f>IF(H11&lt;&gt;"",IF(I11&gt;0,"Paid late","Paid on time"),IF(I11&gt;0,"Overdue: follow up","Not yet due"))</f>
        <v/>
      </c>
    </row>
    <row r="12">
      <c r="A12" s="5" t="inlineStr">
        <is>
          <t>Verma Automobiles</t>
        </is>
      </c>
      <c r="B12" s="5" t="inlineStr">
        <is>
          <t>PO-3308</t>
        </is>
      </c>
      <c r="C12" s="5" t="inlineStr">
        <is>
          <t>INV/26-27/0198</t>
        </is>
      </c>
      <c r="D12" s="10" t="n">
        <v>46362</v>
      </c>
      <c r="E12" s="5" t="inlineStr">
        <is>
          <t>No</t>
        </is>
      </c>
      <c r="F12" s="5" t="n">
        <v>0</v>
      </c>
      <c r="G12" s="11">
        <f>IF($D$4="Yes",IF(E12="Yes",D12+MIN(F12,45),D12+15),IF(E12="Yes",D12+F12,D12+30))</f>
        <v/>
      </c>
      <c r="H12" s="10" t="n">
        <v>46375</v>
      </c>
      <c r="I12" s="12">
        <f>IF(H12="",MAX(0,$B$4-G12),MAX(0,H12-G12))</f>
        <v/>
      </c>
      <c r="J12" s="13">
        <f>IF(H12&lt;&gt;"",IF(I12&gt;0,"Paid late","Paid on time"),IF(I12&gt;0,"Overdue: follow up","Not yet due"))</f>
        <v/>
      </c>
    </row>
    <row r="14">
      <c r="A14" s="7" t="inlineStr">
        <is>
          <t>Overdue invoices</t>
        </is>
      </c>
      <c r="B14" s="14">
        <f>COUNTIF(J7:J12,"Overdue*")</f>
        <v/>
      </c>
    </row>
    <row r="15">
      <c r="A15" s="7" t="inlineStr">
        <is>
          <t>Paid late</t>
        </is>
      </c>
      <c r="B15" s="14">
        <f>COUNTIF(J7:J12,"Paid late")</f>
        <v/>
      </c>
    </row>
    <row r="17" ht="36" customHeight="1">
      <c r="A17" s="2" t="inlineStr">
        <is>
          <t>Without a Udyam registration the sheet uses your agreed terms, or 30 days when nothing was agreed. The 15/45-day cap only helps a registered micro or small enterprise. Check the current rules with your CA.</t>
        </is>
      </c>
    </row>
  </sheetData>
  <mergeCells count="3">
    <mergeCell ref="A17:J17"/>
    <mergeCell ref="A1:J1"/>
    <mergeCell ref="A2:J2"/>
  </mergeCells>
  <dataValidations count="2">
    <dataValidation sqref="D4" showDropDown="0" showInputMessage="0" showErrorMessage="0" allowBlank="1" type="list">
      <formula1>"Yes,No"</formula1>
    </dataValidation>
    <dataValidation sqref="E7:E1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2026-09-24T19:59:31Z</dcterms:created>
  <dcterms:modified xmlns:dcterms="http://purl.org/dc/terms/" xmlns:xsi="http://www.w3.org/2001/XMLSchema-instance" xsi:type="dcterms:W3CDTF">2026-09-24T19:59:31Z</dcterms:modified>
</cp:coreProperties>
</file>