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Guarantee Check" sheetId="2" state="visible" r:id="rId2"/>
    <sheet xmlns:r="http://schemas.openxmlformats.org/officeDocument/2006/relationships" name="Plate Costing" sheetId="3" state="visible" r:id="rId3"/>
  </sheets>
  <definedNames>
    <definedName name="_xlnm.Print_Area" localSheetId="0">'Quotation'!$A$1:$H$36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M-YYYY"/>
    <numFmt numFmtId="166" formatCode="&quot;₹&quot;#,##0"/>
    <numFmt numFmtId="167" formatCode="&quot;₹&quot;#,##0.00"/>
    <numFmt numFmtId="168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FFFFFF"/>
      <sz val="13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1" fontId="4" fillId="3" borderId="1" pivotButton="0" quotePrefix="0" xfId="0"/>
    <xf numFmtId="165" fontId="4" fillId="4" borderId="1" pivotButton="0" quotePrefix="0" xfId="0"/>
    <xf numFmtId="3" fontId="4" fillId="3" borderId="1" pivotButton="0" quotePrefix="0" xfId="0"/>
    <xf numFmtId="166" fontId="4" fillId="3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167" fontId="0" fillId="3" borderId="1" pivotButton="0" quotePrefix="0" xfId="0"/>
    <xf numFmtId="9" fontId="0" fillId="3" borderId="1" pivotButton="0" quotePrefix="0" xfId="0"/>
    <xf numFmtId="167" fontId="0" fillId="0" borderId="1" pivotButton="0" quotePrefix="0" xfId="0"/>
    <xf numFmtId="0" fontId="3" fillId="0" borderId="0" applyAlignment="1" pivotButton="0" quotePrefix="0" xfId="0">
      <alignment horizontal="right"/>
    </xf>
    <xf numFmtId="167" fontId="4" fillId="4" borderId="1" pivotButton="0" quotePrefix="0" xfId="0"/>
    <xf numFmtId="0" fontId="4" fillId="0" borderId="0" applyAlignment="1" pivotButton="0" quotePrefix="0" xfId="0">
      <alignment horizontal="right"/>
    </xf>
    <xf numFmtId="167" fontId="3" fillId="4" borderId="1" pivotButton="0" quotePrefix="0" xfId="0"/>
    <xf numFmtId="9" fontId="4" fillId="3" borderId="1" pivotButton="0" quotePrefix="0" xfId="0"/>
    <xf numFmtId="9" fontId="4" fillId="4" borderId="1" pivotButton="0" quotePrefix="0" xfId="0"/>
    <xf numFmtId="0" fontId="6" fillId="2" borderId="0" applyAlignment="1" pivotButton="0" quotePrefix="0" xfId="0">
      <alignment horizontal="center" vertical="center"/>
    </xf>
    <xf numFmtId="3" fontId="4" fillId="4" borderId="1" pivotButton="0" quotePrefix="0" xfId="0"/>
    <xf numFmtId="167" fontId="4" fillId="3" borderId="1" pivotButton="0" quotePrefix="0" xfId="0"/>
    <xf numFmtId="0" fontId="2" fillId="0" borderId="0" pivotButton="0" quotePrefix="0" xfId="0"/>
    <xf numFmtId="168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8" customWidth="1" min="3" max="3"/>
    <col width="10" customWidth="1" min="4" max="4"/>
    <col width="14" customWidth="1" min="5" max="5"/>
    <col width="8" customWidth="1" min="6" max="6"/>
    <col width="16" customWidth="1" min="7" max="7"/>
    <col width="14" customWidth="1" min="8" max="8"/>
  </cols>
  <sheetData>
    <row r="1" ht="30" customHeight="1">
      <c r="A1" s="1" t="inlineStr">
        <is>
          <t>CATERING QUOTATION  |  कैटरिंग कोटेशन</t>
        </is>
      </c>
    </row>
    <row r="2">
      <c r="A2" s="2" t="inlineStr">
        <is>
          <t>Sample data is filled in. Overwrite the yellow cells. Outdoor catering is taxed at 5% with no input credit, so 5% is pre-filled; change GST % per line if you need to.</t>
        </is>
      </c>
    </row>
    <row r="3">
      <c r="A3" s="3" t="inlineStr">
        <is>
          <t>Caterer</t>
        </is>
      </c>
      <c r="B3" s="4" t="inlineStr">
        <is>
          <t>Your Catering Company</t>
        </is>
      </c>
      <c r="E3" s="3" t="inlineStr">
        <is>
          <t>Quote no.</t>
        </is>
      </c>
      <c r="F3" s="4" t="inlineStr">
        <is>
          <t>CQ-2026-0087</t>
        </is>
      </c>
    </row>
    <row r="4">
      <c r="A4" s="3" t="inlineStr">
        <is>
          <t>GSTIN</t>
        </is>
      </c>
      <c r="B4" s="4" t="inlineStr">
        <is>
          <t>27AAAAA0000A1Z5</t>
        </is>
      </c>
      <c r="E4" s="3" t="inlineStr">
        <is>
          <t>Quote date</t>
        </is>
      </c>
      <c r="F4" s="5" t="n">
        <v>46290</v>
      </c>
    </row>
    <row r="5">
      <c r="A5" s="3" t="inlineStr">
        <is>
          <t>Client</t>
        </is>
      </c>
      <c r="B5" s="4" t="inlineStr">
        <is>
          <t>Client name</t>
        </is>
      </c>
      <c r="E5" s="3" t="inlineStr">
        <is>
          <t>Valid for (days)</t>
        </is>
      </c>
      <c r="F5" s="6" t="n">
        <v>10</v>
      </c>
    </row>
    <row r="6">
      <c r="A6" s="3" t="inlineStr">
        <is>
          <t>Event</t>
        </is>
      </c>
      <c r="B6" s="4" t="inlineStr">
        <is>
          <t>Wedding dinner, 22 Nov 2026, lawn</t>
        </is>
      </c>
      <c r="E6" s="3" t="inlineStr">
        <is>
          <t>Valid until</t>
        </is>
      </c>
      <c r="F6" s="7">
        <f>F4+F5</f>
        <v/>
      </c>
    </row>
    <row r="7">
      <c r="A7" s="3" t="inlineStr">
        <is>
          <t>Minimum guaranteed plates</t>
        </is>
      </c>
      <c r="B7" s="8" t="n">
        <v>320</v>
      </c>
      <c r="E7" s="3" t="inlineStr">
        <is>
          <t>Extra plate rate (₹)</t>
        </is>
      </c>
      <c r="F7" s="9" t="n">
        <v>1250</v>
      </c>
    </row>
    <row r="9" ht="34" customHeight="1">
      <c r="A9" s="10" t="inlineStr">
        <is>
          <t>S.No</t>
        </is>
      </c>
      <c r="B9" s="10" t="inlineStr">
        <is>
          <t>Description</t>
        </is>
      </c>
      <c r="C9" s="10" t="inlineStr">
        <is>
          <t>Qty</t>
        </is>
      </c>
      <c r="D9" s="10" t="inlineStr">
        <is>
          <t>Unit</t>
        </is>
      </c>
      <c r="E9" s="10" t="inlineStr">
        <is>
          <t>Rate (₹)</t>
        </is>
      </c>
      <c r="F9" s="10" t="inlineStr">
        <is>
          <t>GST %</t>
        </is>
      </c>
      <c r="G9" s="10" t="inlineStr">
        <is>
          <t>Amount (₹)</t>
        </is>
      </c>
      <c r="H9" s="10" t="inlineStr">
        <is>
          <t>GST (₹)</t>
        </is>
      </c>
    </row>
    <row r="10">
      <c r="A10" s="11" t="n">
        <v>1</v>
      </c>
      <c r="B10" s="12" t="inlineStr">
        <is>
          <t>Vegetarian buffet (per plate)</t>
        </is>
      </c>
      <c r="C10" s="12">
        <f>$B$7</f>
        <v/>
      </c>
      <c r="D10" s="12" t="inlineStr">
        <is>
          <t>plate</t>
        </is>
      </c>
      <c r="E10" s="13" t="n">
        <v>1150</v>
      </c>
      <c r="F10" s="14" t="n">
        <v>0.05</v>
      </c>
      <c r="G10" s="15">
        <f>IF(OR(C10="",E10=""),0,C10*E10)</f>
        <v/>
      </c>
      <c r="H10" s="15">
        <f>G10*N(F10)</f>
        <v/>
      </c>
    </row>
    <row r="11">
      <c r="A11" s="11" t="n">
        <v>2</v>
      </c>
      <c r="B11" s="12" t="inlineStr">
        <is>
          <t>Welcome drinks and mocktail bar</t>
        </is>
      </c>
      <c r="C11" s="12">
        <f>$B$7</f>
        <v/>
      </c>
      <c r="D11" s="12" t="inlineStr">
        <is>
          <t>plate</t>
        </is>
      </c>
      <c r="E11" s="13" t="n">
        <v>120</v>
      </c>
      <c r="F11" s="14" t="n">
        <v>0.05</v>
      </c>
      <c r="G11" s="15">
        <f>IF(OR(C11="",E11=""),0,C11*E11)</f>
        <v/>
      </c>
      <c r="H11" s="15">
        <f>G11*N(F11)</f>
        <v/>
      </c>
    </row>
    <row r="12">
      <c r="A12" s="11" t="n">
        <v>3</v>
      </c>
      <c r="B12" s="12" t="inlineStr">
        <is>
          <t>Live counter: chaat</t>
        </is>
      </c>
      <c r="C12" s="12" t="n">
        <v>1</v>
      </c>
      <c r="D12" s="12" t="inlineStr">
        <is>
          <t>counter</t>
        </is>
      </c>
      <c r="E12" s="13" t="n">
        <v>7500</v>
      </c>
      <c r="F12" s="14" t="n">
        <v>0.05</v>
      </c>
      <c r="G12" s="15">
        <f>IF(OR(C12="",E12=""),0,C12*E12)</f>
        <v/>
      </c>
      <c r="H12" s="15">
        <f>G12*N(F12)</f>
        <v/>
      </c>
    </row>
    <row r="13">
      <c r="A13" s="11" t="n">
        <v>4</v>
      </c>
      <c r="B13" s="12" t="inlineStr">
        <is>
          <t>Live counter: dosa</t>
        </is>
      </c>
      <c r="C13" s="12" t="n">
        <v>1</v>
      </c>
      <c r="D13" s="12" t="inlineStr">
        <is>
          <t>counter</t>
        </is>
      </c>
      <c r="E13" s="13" t="n">
        <v>7500</v>
      </c>
      <c r="F13" s="14" t="n">
        <v>0.05</v>
      </c>
      <c r="G13" s="15">
        <f>IF(OR(C13="",E13=""),0,C13*E13)</f>
        <v/>
      </c>
      <c r="H13" s="15">
        <f>G13*N(F13)</f>
        <v/>
      </c>
    </row>
    <row r="14">
      <c r="A14" s="11" t="n">
        <v>5</v>
      </c>
      <c r="B14" s="12" t="inlineStr">
        <is>
          <t>Service staff (stewards)</t>
        </is>
      </c>
      <c r="C14" s="12" t="n">
        <v>26</v>
      </c>
      <c r="D14" s="12" t="inlineStr">
        <is>
          <t>person</t>
        </is>
      </c>
      <c r="E14" s="13" t="n">
        <v>900</v>
      </c>
      <c r="F14" s="14" t="n">
        <v>0.05</v>
      </c>
      <c r="G14" s="15">
        <f>IF(OR(C14="",E14=""),0,C14*E14)</f>
        <v/>
      </c>
      <c r="H14" s="15">
        <f>G14*N(F14)</f>
        <v/>
      </c>
    </row>
    <row r="15">
      <c r="A15" s="11" t="n">
        <v>6</v>
      </c>
      <c r="B15" s="12" t="inlineStr">
        <is>
          <t>Crockery, chafing dishes and linen hire</t>
        </is>
      </c>
      <c r="C15" s="12" t="n">
        <v>1</v>
      </c>
      <c r="D15" s="12" t="inlineStr">
        <is>
          <t>lot</t>
        </is>
      </c>
      <c r="E15" s="13" t="n">
        <v>28000</v>
      </c>
      <c r="F15" s="14" t="n">
        <v>0.05</v>
      </c>
      <c r="G15" s="15">
        <f>IF(OR(C15="",E15=""),0,C15*E15)</f>
        <v/>
      </c>
      <c r="H15" s="15">
        <f>G15*N(F15)</f>
        <v/>
      </c>
    </row>
    <row r="16">
      <c r="A16" s="11" t="n">
        <v>7</v>
      </c>
      <c r="B16" s="12" t="inlineStr">
        <is>
          <t>Kitchen set-up, gas and transport</t>
        </is>
      </c>
      <c r="C16" s="12" t="n">
        <v>1</v>
      </c>
      <c r="D16" s="12" t="inlineStr">
        <is>
          <t>lot</t>
        </is>
      </c>
      <c r="E16" s="13" t="n">
        <v>15000</v>
      </c>
      <c r="F16" s="14" t="n">
        <v>0.05</v>
      </c>
      <c r="G16" s="15">
        <f>IF(OR(C16="",E16=""),0,C16*E16)</f>
        <v/>
      </c>
      <c r="H16" s="15">
        <f>G16*N(F16)</f>
        <v/>
      </c>
    </row>
    <row r="17">
      <c r="A17" s="11" t="n">
        <v>8</v>
      </c>
      <c r="B17" s="12" t="n"/>
      <c r="C17" s="12" t="n"/>
      <c r="D17" s="12" t="n"/>
      <c r="E17" s="13" t="n"/>
      <c r="F17" s="14" t="n"/>
      <c r="G17" s="15">
        <f>IF(OR(C17="",E17=""),0,C17*E17)</f>
        <v/>
      </c>
      <c r="H17" s="15">
        <f>G17*N(F17)</f>
        <v/>
      </c>
    </row>
    <row r="18">
      <c r="A18" s="11" t="n">
        <v>9</v>
      </c>
      <c r="B18" s="12" t="n"/>
      <c r="C18" s="12" t="n"/>
      <c r="D18" s="12" t="n"/>
      <c r="E18" s="13" t="n"/>
      <c r="F18" s="14" t="n"/>
      <c r="G18" s="15">
        <f>IF(OR(C18="",E18=""),0,C18*E18)</f>
        <v/>
      </c>
      <c r="H18" s="15">
        <f>G18*N(F18)</f>
        <v/>
      </c>
    </row>
    <row r="19">
      <c r="A19" s="11" t="n">
        <v>10</v>
      </c>
      <c r="B19" s="12" t="n"/>
      <c r="C19" s="12" t="n"/>
      <c r="D19" s="12" t="n"/>
      <c r="E19" s="13" t="n"/>
      <c r="F19" s="14" t="n"/>
      <c r="G19" s="15">
        <f>IF(OR(C19="",E19=""),0,C19*E19)</f>
        <v/>
      </c>
      <c r="H19" s="15">
        <f>G19*N(F19)</f>
        <v/>
      </c>
    </row>
    <row r="21">
      <c r="A21" s="16" t="inlineStr">
        <is>
          <t>Taxable value</t>
        </is>
      </c>
      <c r="G21" s="17">
        <f>SUM(G10:G19)</f>
        <v/>
      </c>
    </row>
    <row r="22">
      <c r="A22" s="18" t="inlineStr">
        <is>
          <t>CGST (half of GST)</t>
        </is>
      </c>
      <c r="G22" s="17">
        <f>SUM(H10:H19)/2</f>
        <v/>
      </c>
    </row>
    <row r="23">
      <c r="A23" s="18" t="inlineStr">
        <is>
          <t>SGST (half of GST)</t>
        </is>
      </c>
      <c r="G23" s="17">
        <f>SUM(H10:H19)/2</f>
        <v/>
      </c>
    </row>
    <row r="24">
      <c r="A24" s="16" t="inlineStr">
        <is>
          <t>TOTAL PAYABLE</t>
        </is>
      </c>
      <c r="G24" s="19">
        <f>G21+G22+G23</f>
        <v/>
      </c>
    </row>
    <row r="25">
      <c r="A25" s="18" t="inlineStr">
        <is>
          <t>Per-plate price the client actually pays (total ÷ guaranteed plates)</t>
        </is>
      </c>
      <c r="G25" s="17">
        <f>G24/B7</f>
        <v/>
      </c>
    </row>
    <row r="27">
      <c r="A27" s="3" t="inlineStr">
        <is>
          <t>Payment schedule</t>
        </is>
      </c>
    </row>
    <row r="28" ht="22" customHeight="1">
      <c r="A28" s="10" t="inlineStr"/>
      <c r="B28" s="10" t="inlineStr">
        <is>
          <t>Milestone</t>
        </is>
      </c>
      <c r="C28" s="10" t="inlineStr"/>
      <c r="D28" s="10" t="inlineStr"/>
      <c r="E28" s="10" t="inlineStr">
        <is>
          <t>Share</t>
        </is>
      </c>
      <c r="F28" s="10" t="inlineStr"/>
      <c r="G28" s="10" t="inlineStr">
        <is>
          <t>Amount (₹)</t>
        </is>
      </c>
      <c r="H28" s="10" t="inlineStr">
        <is>
          <t>Due date</t>
        </is>
      </c>
    </row>
    <row r="29">
      <c r="B29" t="inlineStr">
        <is>
          <t>On booking</t>
        </is>
      </c>
      <c r="E29" s="20" t="n">
        <v>0.3</v>
      </c>
      <c r="G29" s="17">
        <f>ROUND($G$24*E29,0)</f>
        <v/>
      </c>
      <c r="H29" s="5" t="n">
        <v>46300</v>
      </c>
    </row>
    <row r="30">
      <c r="B30" t="inlineStr">
        <is>
          <t>7 days before the event</t>
        </is>
      </c>
      <c r="E30" s="20" t="n">
        <v>0.5</v>
      </c>
      <c r="G30" s="17">
        <f>ROUND($G$24*E30,0)</f>
        <v/>
      </c>
      <c r="H30" s="5" t="n">
        <v>46341</v>
      </c>
    </row>
    <row r="31">
      <c r="B31" t="inlineStr">
        <is>
          <t>Within 7 days after the event</t>
        </is>
      </c>
      <c r="E31" s="20" t="n">
        <v>0.2</v>
      </c>
      <c r="G31" s="17">
        <f>ROUND($G$24*E31,0)</f>
        <v/>
      </c>
      <c r="H31" s="5" t="n">
        <v>46355</v>
      </c>
    </row>
    <row r="32">
      <c r="B32" s="3" t="inlineStr">
        <is>
          <t>Check: shares and amounts add up</t>
        </is>
      </c>
      <c r="E32" s="21">
        <f>SUM(E29:E31)</f>
        <v/>
      </c>
      <c r="G32" s="17">
        <f>SUM(G29:G31)-G24</f>
        <v/>
      </c>
    </row>
    <row r="34">
      <c r="A34" s="2" t="inlineStr">
        <is>
          <t>Notes: 5% is the outdoor catering rate without input credit. At hotels and other specified premises the rate is 18% with credit, so a hotel plate and a caterer plate are not comparable until tax is added. Confirm with your CA which rate applies to you.</t>
        </is>
      </c>
    </row>
    <row r="35"/>
    <row r="36"/>
  </sheetData>
  <mergeCells count="22">
    <mergeCell ref="F4:G4"/>
    <mergeCell ref="A34:H36"/>
    <mergeCell ref="B7:C7"/>
    <mergeCell ref="B3:C3"/>
    <mergeCell ref="F6:G6"/>
    <mergeCell ref="A1:H1"/>
    <mergeCell ref="B29:D29"/>
    <mergeCell ref="A21:F21"/>
    <mergeCell ref="F7:G7"/>
    <mergeCell ref="F3:G3"/>
    <mergeCell ref="F5:G5"/>
    <mergeCell ref="A23:F23"/>
    <mergeCell ref="A22:F22"/>
    <mergeCell ref="B30:D30"/>
    <mergeCell ref="A2:H2"/>
    <mergeCell ref="B32:D32"/>
    <mergeCell ref="A24:F24"/>
    <mergeCell ref="B6:C6"/>
    <mergeCell ref="B31:D31"/>
    <mergeCell ref="B5:C5"/>
    <mergeCell ref="B4:C4"/>
    <mergeCell ref="A25:F2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</cols>
  <sheetData>
    <row r="1" ht="30" customHeight="1">
      <c r="A1" s="22" t="inlineStr">
        <is>
          <t>FINAL BILL: GUARANTEE vs GUESTS WHO ATTENDED</t>
        </is>
      </c>
    </row>
    <row r="2">
      <c r="A2" s="2" t="inlineStr">
        <is>
          <t>Enter the counted guests after the event. Buffet is billed on whichever is higher, the guarantee or the count. Plates above the guarantee use the extra plate rate.</t>
        </is>
      </c>
    </row>
    <row r="4">
      <c r="A4" s="3" t="inlineStr">
        <is>
          <t>Guests counted at the event</t>
        </is>
      </c>
      <c r="B4" s="8" t="n">
        <v>360</v>
      </c>
    </row>
    <row r="5">
      <c r="A5" s="3" t="inlineStr">
        <is>
          <t>Minimum guaranteed plates</t>
        </is>
      </c>
      <c r="B5" s="23">
        <f>Quotation!B7</f>
        <v/>
      </c>
    </row>
    <row r="6">
      <c r="A6" s="3" t="inlineStr">
        <is>
          <t>Plates billed</t>
        </is>
      </c>
      <c r="B6" s="23">
        <f>MAX(B4,B5)</f>
        <v/>
      </c>
    </row>
    <row r="7">
      <c r="A7" s="3" t="inlineStr">
        <is>
          <t>Plates billed at the guaranteed rate</t>
        </is>
      </c>
      <c r="B7" s="23">
        <f>MIN(B6,B5)</f>
        <v/>
      </c>
    </row>
    <row r="8">
      <c r="A8" s="3" t="inlineStr">
        <is>
          <t>Extra plates billed at the extra rate</t>
        </is>
      </c>
      <c r="B8" s="23">
        <f>MAX(B4-B5,0)</f>
        <v/>
      </c>
    </row>
    <row r="9">
      <c r="A9" s="3" t="inlineStr">
        <is>
          <t>Empty plates paid for (guarantee not used)</t>
        </is>
      </c>
      <c r="B9" s="23">
        <f>MAX(B5-B4,0)</f>
        <v/>
      </c>
    </row>
    <row r="11">
      <c r="A11" s="3" t="inlineStr">
        <is>
          <t>Buffet, guaranteed plates</t>
        </is>
      </c>
      <c r="B11" s="17">
        <f>B7*Quotation!E10</f>
        <v/>
      </c>
    </row>
    <row r="12">
      <c r="A12" s="3" t="inlineStr">
        <is>
          <t>Buffet, extra plates</t>
        </is>
      </c>
      <c r="B12" s="17">
        <f>B8*Quotation!F7</f>
        <v/>
      </c>
    </row>
    <row r="13">
      <c r="A13" s="3" t="inlineStr">
        <is>
          <t>Welcome drinks on billed plates</t>
        </is>
      </c>
      <c r="B13" s="17">
        <f>B6*Quotation!E11</f>
        <v/>
      </c>
    </row>
    <row r="14">
      <c r="A14" s="3" t="inlineStr">
        <is>
          <t>Live counters, staff, hire, kitchen set-up (fixed lines)</t>
        </is>
      </c>
      <c r="B14" s="17">
        <f>SUM(Quotation!G12:G16)</f>
        <v/>
      </c>
    </row>
    <row r="15">
      <c r="A15" s="3" t="inlineStr">
        <is>
          <t>Taxable value</t>
        </is>
      </c>
      <c r="B15" s="19">
        <f>SUM(B11:B14)</f>
        <v/>
      </c>
    </row>
    <row r="16">
      <c r="A16" s="3" t="inlineStr">
        <is>
          <t>GST at the quotation rate (5%)</t>
        </is>
      </c>
      <c r="B16" s="17">
        <f>B15*Quotation!F10</f>
        <v/>
      </c>
    </row>
    <row r="17">
      <c r="A17" s="3" t="inlineStr">
        <is>
          <t>FINAL TOTAL</t>
        </is>
      </c>
      <c r="B17" s="19">
        <f>B15+B16</f>
        <v/>
      </c>
    </row>
    <row r="18">
      <c r="A18" s="3" t="inlineStr">
        <is>
          <t>Less: advances received</t>
        </is>
      </c>
      <c r="B18" s="24" t="n">
        <v>409752</v>
      </c>
    </row>
    <row r="19">
      <c r="A19" s="3" t="inlineStr">
        <is>
          <t>BALANCE DUE</t>
        </is>
      </c>
      <c r="B19" s="19">
        <f>B17-B18</f>
        <v/>
      </c>
    </row>
    <row r="20">
      <c r="A20" s="3" t="inlineStr">
        <is>
          <t>Cost of empty plates if guests are below the guarantee</t>
        </is>
      </c>
      <c r="B20" s="17">
        <f>B9*Quotation!E10*(1+Quotation!F10)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44" customWidth="1" min="3" max="3"/>
  </cols>
  <sheetData>
    <row r="1" ht="30" customHeight="1">
      <c r="A1" s="22" t="inlineStr">
        <is>
          <t>WHAT THE PLATE COSTS YOU</t>
        </is>
      </c>
    </row>
    <row r="2">
      <c r="A2" s="2" t="inlineStr">
        <is>
          <t>Illustrative costs. Replace the yellow cells with your own recipe costs. Because catering at 5% carries no input credit, put every tax you pay on inputs into these figures.</t>
        </is>
      </c>
    </row>
    <row r="4">
      <c r="A4" s="3" t="inlineStr">
        <is>
          <t>Raw materials per plate (₹)</t>
        </is>
      </c>
      <c r="B4" s="9" t="n">
        <v>500</v>
      </c>
      <c r="C4" s="25" t="inlineStr">
        <is>
          <t>Vegetables, paneer, rice, dal, oil, spices, dessert base</t>
        </is>
      </c>
    </row>
    <row r="5">
      <c r="A5" s="3" t="inlineStr">
        <is>
          <t>Cook and kitchen labour per plate (₹)</t>
        </is>
      </c>
      <c r="B5" s="9" t="n">
        <v>140</v>
      </c>
      <c r="C5" s="25" t="inlineStr">
        <is>
          <t>Chefs, helpers, dishwashing</t>
        </is>
      </c>
    </row>
    <row r="6">
      <c r="A6" s="3" t="inlineStr">
        <is>
          <t>Gas and fuel per plate (₹)</t>
        </is>
      </c>
      <c r="B6" s="9" t="n">
        <v>45</v>
      </c>
      <c r="C6" s="25" t="inlineStr">
        <is>
          <t>Commercial LPG or diesel for tandoor and generator</t>
        </is>
      </c>
    </row>
    <row r="7">
      <c r="A7" s="3" t="inlineStr">
        <is>
          <t>Wastage allowance (% of raw materials)</t>
        </is>
      </c>
      <c r="B7" s="20" t="n">
        <v>0.08</v>
      </c>
      <c r="C7" s="25" t="inlineStr">
        <is>
          <t>Trimming, spillage, tasting portions</t>
        </is>
      </c>
    </row>
    <row r="9">
      <c r="A9" s="3" t="inlineStr">
        <is>
          <t>Cost per plate (₹)</t>
        </is>
      </c>
      <c r="B9" s="19">
        <f>B4+B5+B6+B4*B7</f>
        <v/>
      </c>
    </row>
    <row r="10">
      <c r="A10" s="3" t="inlineStr">
        <is>
          <t>Selling price per plate, before GST (₹)</t>
        </is>
      </c>
      <c r="B10" s="17">
        <f>Quotation!E10</f>
        <v/>
      </c>
    </row>
    <row r="11">
      <c r="A11" s="3" t="inlineStr">
        <is>
          <t>Contribution per plate (₹)</t>
        </is>
      </c>
      <c r="B11" s="17">
        <f>B10-B9</f>
        <v/>
      </c>
    </row>
    <row r="12">
      <c r="A12" s="3" t="inlineStr">
        <is>
          <t>Contribution margin</t>
        </is>
      </c>
      <c r="B12" s="26">
        <f>B11/B10</f>
        <v/>
      </c>
    </row>
    <row r="14">
      <c r="A14" s="3" t="inlineStr">
        <is>
          <t>Fixed cost of the event (supervisor, transport, staff meals) (₹)</t>
        </is>
      </c>
      <c r="B14" s="9" t="n">
        <v>40000</v>
      </c>
    </row>
    <row r="15">
      <c r="A15" s="3" t="inlineStr">
        <is>
          <t>Plates needed to cover fixed cost</t>
        </is>
      </c>
      <c r="B15" s="23">
        <f>ROUNDUP(B14/B11,0)</f>
        <v/>
      </c>
    </row>
    <row r="16">
      <c r="A16" s="3" t="inlineStr">
        <is>
          <t>Contribution on the guaranteed plates (₹)</t>
        </is>
      </c>
      <c r="B16" s="17">
        <f>B11*Quotation!B7</f>
        <v/>
      </c>
    </row>
    <row r="17">
      <c r="A17" s="3" t="inlineStr">
        <is>
          <t>Contribution after fixed cost (₹)</t>
        </is>
      </c>
      <c r="B17" s="17">
        <f>B16-B14</f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2026-09-24T18:56:51Z</dcterms:created>
  <dcterms:modified xmlns:dcterms="http://purl.org/dc/terms/" xmlns:xsi="http://www.w3.org/2001/XMLSchema-instance" xsi:type="dcterms:W3CDTF">2026-09-24T18:56:51Z</dcterms:modified>
</cp:coreProperties>
</file>