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ucher" sheetId="1" state="visible" r:id="rId1"/>
    <sheet xmlns:r="http://schemas.openxmlformats.org/officeDocument/2006/relationships" name="Advance ledger" sheetId="2" state="visible" r:id="rId2"/>
    <sheet xmlns:r="http://schemas.openxmlformats.org/officeDocument/2006/relationships" name="Table 11 summary" sheetId="3" state="visible" r:id="rId3"/>
    <sheet xmlns:r="http://schemas.openxmlformats.org/officeDocument/2006/relationships" name="Cancellation" sheetId="4" state="visible" r:id="rId4"/>
    <sheet xmlns:r="http://schemas.openxmlformats.org/officeDocument/2006/relationships" name="Word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YY"/>
    <numFmt numFmtId="166" formatCode="&quot;₹&quot;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i val="1"/>
      <color rgb="005B6479"/>
      <sz val="10"/>
    </font>
    <font>
      <name val="Calibri"/>
      <b val="1"/>
      <sz val="11"/>
    </font>
    <font>
      <name val="Calibri"/>
      <sz val="11"/>
    </font>
    <font>
      <color rgb="005B6479"/>
      <sz val="9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4" fillId="3" borderId="1" pivotButton="0" quotePrefix="0" xfId="0"/>
    <xf numFmtId="49" fontId="4" fillId="3" borderId="1" pivotButton="0" quotePrefix="0" xfId="0"/>
    <xf numFmtId="165" fontId="4" fillId="3" borderId="1" pivotButton="0" quotePrefix="0" xfId="0"/>
    <xf numFmtId="9" fontId="4" fillId="3" borderId="1" pivotButton="0" quotePrefix="0" xfId="0"/>
    <xf numFmtId="166" fontId="4" fillId="3" borderId="1" pivotButton="0" quotePrefix="0" xfId="0"/>
    <xf numFmtId="166" fontId="0" fillId="4" borderId="1" pivotButton="0" quotePrefix="0" xfId="0"/>
    <xf numFmtId="0" fontId="0" fillId="4" borderId="1" pivotButton="0" quotePrefix="0" xfId="0"/>
    <xf numFmtId="166" fontId="3" fillId="4" borderId="1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5" fontId="0" fillId="3" borderId="1" pivotButton="0" quotePrefix="0" xfId="0"/>
    <xf numFmtId="9" fontId="0" fillId="3" borderId="1" pivotButton="0" quotePrefix="0" xfId="0"/>
    <xf numFmtId="166" fontId="0" fillId="3" borderId="1" pivotButton="0" quotePrefix="0" xfId="0"/>
    <xf numFmtId="0" fontId="0" fillId="0" borderId="1" pivotButton="0" quotePrefix="0" xfId="0"/>
    <xf numFmtId="9" fontId="0" fillId="0" borderId="1" pivotButton="0" quotePrefix="0" xfId="0"/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4" customWidth="1" min="3" max="3"/>
    <col width="22" customWidth="1" min="4" max="4"/>
    <col width="22" customWidth="1" min="5" max="5"/>
    <col width="20" customWidth="1" min="6" max="6"/>
  </cols>
  <sheetData>
    <row r="1" ht="30" customHeight="1">
      <c r="A1" s="1" t="inlineStr">
        <is>
          <t>RECEIPT VOUCHER (ADVANCE) - RULE 50, CGST RULES 2017</t>
        </is>
      </c>
    </row>
    <row r="2">
      <c r="A2" s="2" t="inlineStr">
        <is>
          <t>Fill the yellow cells. The blue cells work out the tax and check the particulars Rule 50 asks for. Log the voucher on the Advance ledger sheet.</t>
        </is>
      </c>
      <c r="H2" t="inlineStr">
        <is>
          <t>helper</t>
        </is>
      </c>
    </row>
    <row r="3">
      <c r="H3">
        <f>ROUND(B25,0)</f>
        <v/>
      </c>
    </row>
    <row r="4">
      <c r="A4" s="3" t="inlineStr">
        <is>
          <t>Supplier name</t>
        </is>
      </c>
      <c r="B4" s="4" t="inlineStr">
        <is>
          <t>Royal Palms Banquet &amp; Lawns</t>
        </is>
      </c>
      <c r="H4">
        <f>INT(H3/10000000)</f>
        <v/>
      </c>
    </row>
    <row r="5">
      <c r="A5" s="3" t="inlineStr">
        <is>
          <t>Supplier GSTIN</t>
        </is>
      </c>
      <c r="B5" s="5" t="inlineStr">
        <is>
          <t>27AAAAA0000A1Z5</t>
        </is>
      </c>
      <c r="H5">
        <f>INT((H3-H4*10000000)/100000)</f>
        <v/>
      </c>
    </row>
    <row r="6">
      <c r="A6" s="3" t="inlineStr">
        <is>
          <t>Supplier address</t>
        </is>
      </c>
      <c r="B6" s="4" t="inlineStr">
        <is>
          <t>Baner Road, Pune 411045, Maharashtra</t>
        </is>
      </c>
      <c r="H6">
        <f>INT((H3-H4*10000000-H5*100000)/1000)</f>
        <v/>
      </c>
    </row>
    <row r="7">
      <c r="A7" s="3" t="inlineStr">
        <is>
          <t>Voucher no. (16 characters max)</t>
        </is>
      </c>
      <c r="B7" s="5" t="inlineStr">
        <is>
          <t>RV/2627/0038</t>
        </is>
      </c>
      <c r="H7">
        <f>INT((H3-H4*10000000-H5*100000-H6*1000)/100)</f>
        <v/>
      </c>
    </row>
    <row r="8">
      <c r="A8" s="3" t="inlineStr">
        <is>
          <t>Date of receipt</t>
        </is>
      </c>
      <c r="B8" s="6" t="n">
        <v>46270</v>
      </c>
      <c r="H8">
        <f>H3-H4*10000000-H5*100000-H6*1000-H7*100</f>
        <v/>
      </c>
    </row>
    <row r="9">
      <c r="A9" s="3" t="inlineStr">
        <is>
          <t>Recipient name</t>
        </is>
      </c>
      <c r="B9" s="4" t="inlineStr">
        <is>
          <t>Sneha Kulkarni</t>
        </is>
      </c>
    </row>
    <row r="10">
      <c r="A10" s="3" t="inlineStr">
        <is>
          <t>Recipient GSTIN (if registered)</t>
        </is>
      </c>
      <c r="B10" s="5" t="inlineStr"/>
    </row>
    <row r="11">
      <c r="A11" s="3" t="inlineStr">
        <is>
          <t>Recipient address</t>
        </is>
      </c>
      <c r="B11" s="4" t="inlineStr">
        <is>
          <t>Flat 12, Shivaji Nagar, Pune</t>
        </is>
      </c>
    </row>
    <row r="12">
      <c r="A12" s="3" t="inlineStr">
        <is>
          <t>Service (description)</t>
        </is>
      </c>
      <c r="B12" s="4" t="inlineStr">
        <is>
          <t>Banquet hall with food package, 18 Nov 2026 (evening)</t>
        </is>
      </c>
    </row>
    <row r="13">
      <c r="A13" s="3" t="inlineStr">
        <is>
          <t>SAC</t>
        </is>
      </c>
      <c r="B13" s="5" t="inlineStr">
        <is>
          <t>996331</t>
        </is>
      </c>
    </row>
    <row r="14">
      <c r="A14" s="3" t="inlineStr">
        <is>
          <t>Place of supply (state code)</t>
        </is>
      </c>
      <c r="B14" s="5" t="inlineStr">
        <is>
          <t>27</t>
        </is>
      </c>
    </row>
    <row r="16">
      <c r="A16" s="3" t="inlineStr">
        <is>
          <t>How was the advance quoted?</t>
        </is>
      </c>
      <c r="B16" s="4" t="inlineStr">
        <is>
          <t>Before GST</t>
        </is>
      </c>
      <c r="D16" s="3" t="inlineStr">
        <is>
          <t>GST rate</t>
        </is>
      </c>
      <c r="E16" s="7" t="n">
        <v>0.05</v>
      </c>
    </row>
    <row r="17">
      <c r="A17" s="3" t="inlineStr">
        <is>
          <t>Advance amount received (₹)</t>
        </is>
      </c>
      <c r="B17" s="8" t="n">
        <v>150000</v>
      </c>
      <c r="D17" s="3" t="inlineStr">
        <is>
          <t>Reverse charge?</t>
        </is>
      </c>
      <c r="E17" s="4" t="inlineStr">
        <is>
          <t>No</t>
        </is>
      </c>
    </row>
    <row r="19">
      <c r="A19" s="3" t="inlineStr">
        <is>
          <t>Taxable value (₹)</t>
        </is>
      </c>
      <c r="B19" s="9">
        <f>IF(B16="Before GST",B17,ROUND(B17/(1+E16),2))</f>
        <v/>
      </c>
    </row>
    <row r="20">
      <c r="A20" s="3" t="inlineStr">
        <is>
          <t>Supply type</t>
        </is>
      </c>
      <c r="B20" s="10">
        <f>IF(LEFT(B5,2)=B14,"Intra-state (CGST + SGST)","Inter-state (IGST)")</f>
        <v/>
      </c>
    </row>
    <row r="21">
      <c r="A21" s="3" t="inlineStr">
        <is>
          <t>Total GST (₹)</t>
        </is>
      </c>
      <c r="B21" s="9">
        <f>IF(B16="Before GST",ROUND(B17*E16,2),B17-B19)</f>
        <v/>
      </c>
    </row>
    <row r="22">
      <c r="A22" s="3" t="inlineStr">
        <is>
          <t>CGST (₹)</t>
        </is>
      </c>
      <c r="B22" s="9">
        <f>IF(LEFT(B5,2)=B14,ROUND(B21/2,2),0)</f>
        <v/>
      </c>
    </row>
    <row r="23">
      <c r="A23" s="3" t="inlineStr">
        <is>
          <t>SGST / UTGST (₹)</t>
        </is>
      </c>
      <c r="B23" s="9">
        <f>IF(LEFT(B5,2)=B14,B21-B22,0)</f>
        <v/>
      </c>
    </row>
    <row r="24">
      <c r="A24" s="3" t="inlineStr">
        <is>
          <t>IGST (₹)</t>
        </is>
      </c>
      <c r="B24" s="9">
        <f>IF(LEFT(B5,2)=B14,0,B21)</f>
        <v/>
      </c>
    </row>
    <row r="25">
      <c r="A25" s="3" t="inlineStr">
        <is>
          <t>TOTAL RECEIVED (₹)</t>
        </is>
      </c>
      <c r="B25" s="11">
        <f>B19+B21</f>
        <v/>
      </c>
    </row>
    <row r="26">
      <c r="A26" s="3" t="inlineStr">
        <is>
          <t>Amount in words</t>
        </is>
      </c>
      <c r="B26" s="10">
        <f>TRIM(IF(H4&gt;0,INDEX(Words!$A$1:$A$100,H4+1)&amp;" Crore ","")&amp;IF(H5&gt;0,INDEX(Words!$A$1:$A$100,H5+1)&amp;" Lakh ","")&amp;IF(H6&gt;0,INDEX(Words!$A$1:$A$100,H6+1)&amp;" Thousand ","")&amp;IF(H7&gt;0,INDEX(Words!$A$1:$A$100,H7+1)&amp;" Hundred ","")&amp;IF(H8&gt;0,INDEX(Words!$A$1:$A$100,H8+1),""))&amp;" Only"</f>
        <v/>
      </c>
    </row>
    <row r="28">
      <c r="A28" s="3" t="inlineStr">
        <is>
          <t>Rule 50 particulars check</t>
        </is>
      </c>
    </row>
    <row r="29">
      <c r="A29" s="12" t="inlineStr">
        <is>
          <t>Voucher number is 16 characters or fewer</t>
        </is>
      </c>
      <c r="B29" s="10">
        <f>IF(LEN(B7)&lt;=16,"OK","FAIL: "&amp;LEN(B7)&amp;" characters")</f>
        <v/>
      </c>
    </row>
    <row r="30">
      <c r="A30" s="12" t="inlineStr">
        <is>
          <t>Supplier GSTIN has 15 characters</t>
        </is>
      </c>
      <c r="B30" s="10">
        <f>IF(LEN(B5)=15,"OK","FAIL")</f>
        <v/>
      </c>
    </row>
    <row r="31">
      <c r="A31" s="12" t="inlineStr">
        <is>
          <t>Rate and tax shown</t>
        </is>
      </c>
      <c r="B31" s="10">
        <f>IF(AND(E16&gt;0,B21&gt;0),"OK","FAIL")</f>
        <v/>
      </c>
    </row>
    <row r="32">
      <c r="A32" s="12" t="inlineStr">
        <is>
          <t>Place of supply stated</t>
        </is>
      </c>
      <c r="B32" s="10">
        <f>IF(LEN(B14)=2,"OK","FAIL")</f>
        <v/>
      </c>
    </row>
    <row r="33">
      <c r="A33" s="12" t="inlineStr">
        <is>
          <t>Recipient GSTIN present or recipient unregistered</t>
        </is>
      </c>
      <c r="B33" s="10">
        <f>IF(B10="","Unregistered recipient: name and address suffice","GSTIN given")</f>
        <v/>
      </c>
    </row>
    <row r="35">
      <c r="A35" s="13" t="inlineStr">
        <is>
          <t>If the rate cannot be worked out when the advance is received, Rule 50 says to pay tax at 18% and adjust it on the invoice. Where the nature of supply is unclear, the supply is treated as inter-state. Ask your CA before relying on either default.</t>
        </is>
      </c>
    </row>
    <row r="36"/>
    <row r="37"/>
  </sheetData>
  <mergeCells count="29">
    <mergeCell ref="B4:F4"/>
    <mergeCell ref="B7:F7"/>
    <mergeCell ref="B16:C16"/>
    <mergeCell ref="B25:C25"/>
    <mergeCell ref="B22:C22"/>
    <mergeCell ref="B31:F31"/>
    <mergeCell ref="A2:F2"/>
    <mergeCell ref="B12:F12"/>
    <mergeCell ref="B21:C21"/>
    <mergeCell ref="B11:F11"/>
    <mergeCell ref="B23:C23"/>
    <mergeCell ref="B17:C17"/>
    <mergeCell ref="B14:F14"/>
    <mergeCell ref="B8:F8"/>
    <mergeCell ref="B13:F13"/>
    <mergeCell ref="B29:F29"/>
    <mergeCell ref="B10:F10"/>
    <mergeCell ref="B19:C19"/>
    <mergeCell ref="A35:F37"/>
    <mergeCell ref="B9:F9"/>
    <mergeCell ref="B30:F30"/>
    <mergeCell ref="B24:C24"/>
    <mergeCell ref="B6:F6"/>
    <mergeCell ref="B33:F33"/>
    <mergeCell ref="A1:F1"/>
    <mergeCell ref="B20:C20"/>
    <mergeCell ref="B5:F5"/>
    <mergeCell ref="B32:F32"/>
    <mergeCell ref="B26:F26"/>
  </mergeCells>
  <dataValidations count="2">
    <dataValidation sqref="B16" showDropDown="0" showInputMessage="0" showErrorMessage="0" allowBlank="0" type="list">
      <formula1>"Before GST,Includes GST"</formula1>
    </dataValidation>
    <dataValidation sqref="E16" showDropDown="0" showInputMessage="0" showErrorMessage="0" allowBlank="0" type="list">
      <formula1>"0.05,0.12,0.18,0.28"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6" customWidth="1" min="3" max="3"/>
    <col width="7" customWidth="1" min="4" max="4"/>
    <col width="14" customWidth="1" min="5" max="5"/>
    <col width="12" customWidth="1" min="6" max="6"/>
    <col width="14" customWidth="1" min="7" max="7"/>
    <col width="16" customWidth="1" min="8" max="8"/>
    <col width="12" customWidth="1" min="9" max="9"/>
    <col width="14" customWidth="1" min="10" max="10"/>
    <col width="15" customWidth="1" min="11" max="11"/>
    <col width="12" customWidth="1" min="12" max="12"/>
    <col width="14" customWidth="1" min="13" max="13"/>
    <col width="14" customWidth="1" min="14" max="14"/>
    <col width="14" customWidth="1" min="15" max="15"/>
    <col width="12" customWidth="1" min="16" max="16"/>
    <col width="14" customWidth="1" min="17" max="17"/>
    <col width="12" customWidth="1" min="18" max="18"/>
  </cols>
  <sheetData>
    <row r="1" ht="30" customHeight="1">
      <c r="A1" s="1" t="inlineStr">
        <is>
          <t>ADVANCE LEDGER: EVERY RECEIPT VOUCHER FROM ISSUE TO ADJUSTMENT OR REFUND</t>
        </is>
      </c>
    </row>
    <row r="3" ht="46" customHeight="1">
      <c r="A3" s="14" t="inlineStr">
        <is>
          <t>Voucher no.</t>
        </is>
      </c>
      <c r="B3" s="14" t="inlineStr">
        <is>
          <t>Date</t>
        </is>
      </c>
      <c r="C3" s="14" t="inlineStr">
        <is>
          <t>Booking</t>
        </is>
      </c>
      <c r="D3" s="14" t="inlineStr">
        <is>
          <t>Rate</t>
        </is>
      </c>
      <c r="E3" s="14" t="inlineStr">
        <is>
          <t>Taxable (₹)</t>
        </is>
      </c>
      <c r="F3" s="14" t="inlineStr">
        <is>
          <t>GST (₹)</t>
        </is>
      </c>
      <c r="G3" s="14" t="inlineStr">
        <is>
          <t>Gross received (₹)</t>
        </is>
      </c>
      <c r="H3" s="14" t="inlineStr">
        <is>
          <t>Adjusted on invoice</t>
        </is>
      </c>
      <c r="I3" s="14" t="inlineStr">
        <is>
          <t>Invoice date</t>
        </is>
      </c>
      <c r="J3" s="14" t="inlineStr">
        <is>
          <t>Adjusted, gross (₹)</t>
        </is>
      </c>
      <c r="K3" s="14" t="inlineStr">
        <is>
          <t>Refund voucher no.</t>
        </is>
      </c>
      <c r="L3" s="14" t="inlineStr">
        <is>
          <t>Refund date</t>
        </is>
      </c>
      <c r="M3" s="14" t="inlineStr">
        <is>
          <t>Refunded, gross (₹)</t>
        </is>
      </c>
      <c r="N3" s="14" t="inlineStr">
        <is>
          <t>Open advance (₹)</t>
        </is>
      </c>
      <c r="O3" s="14" t="inlineStr">
        <is>
          <t>Taxable adjusted (₹)</t>
        </is>
      </c>
      <c r="P3" s="14" t="inlineStr">
        <is>
          <t>GST adjusted (₹)</t>
        </is>
      </c>
      <c r="Q3" s="14" t="inlineStr">
        <is>
          <t>Taxable refunded (₹)</t>
        </is>
      </c>
      <c r="R3" s="14" t="inlineStr">
        <is>
          <t>GST refunded (₹)</t>
        </is>
      </c>
    </row>
    <row r="4">
      <c r="A4" s="15" t="inlineStr">
        <is>
          <t>RV/2627/0031</t>
        </is>
      </c>
      <c r="B4" s="16" t="n">
        <v>46238</v>
      </c>
      <c r="C4" s="15" t="inlineStr">
        <is>
          <t>Iyer reception EVT-121</t>
        </is>
      </c>
      <c r="D4" s="17" t="n">
        <v>0.05</v>
      </c>
      <c r="E4" s="18" t="n">
        <v>100000</v>
      </c>
      <c r="F4" s="9">
        <f>IF(A4="","",ROUND(E4*D4,2))</f>
        <v/>
      </c>
      <c r="G4" s="9">
        <f>IF(A4="","",E4+F4)</f>
        <v/>
      </c>
      <c r="H4" s="15" t="inlineStr">
        <is>
          <t>INV/2627/0198</t>
        </is>
      </c>
      <c r="I4" s="16" t="n">
        <v>46277</v>
      </c>
      <c r="J4" s="18" t="n">
        <v>105000</v>
      </c>
      <c r="K4" s="15" t="n"/>
      <c r="L4" s="16" t="n"/>
      <c r="M4" s="18" t="n"/>
      <c r="N4" s="9">
        <f>IF(A4="","",G4-N(J4)-N(M4))</f>
        <v/>
      </c>
      <c r="O4" s="9">
        <f>IF(A4="","",IF(J4="",0,ROUND(J4/(1+D4),2)))</f>
        <v/>
      </c>
      <c r="P4" s="9">
        <f>IF(A4="","",N(J4)-O4)</f>
        <v/>
      </c>
      <c r="Q4" s="9">
        <f>IF(A4="","",IF(M4="",0,ROUND(M4/(1+D4),2)))</f>
        <v/>
      </c>
      <c r="R4" s="9">
        <f>IF(A4="","",N(M4)-Q4)</f>
        <v/>
      </c>
    </row>
    <row r="5">
      <c r="A5" s="15" t="inlineStr">
        <is>
          <t>RV/2627/0034</t>
        </is>
      </c>
      <c r="B5" s="16" t="n">
        <v>46252</v>
      </c>
      <c r="C5" s="15" t="inlineStr">
        <is>
          <t>Kapoor sangeet decor EVT-124</t>
        </is>
      </c>
      <c r="D5" s="17" t="n">
        <v>0.18</v>
      </c>
      <c r="E5" s="18" t="n">
        <v>50000</v>
      </c>
      <c r="F5" s="9">
        <f>IF(A5="","",ROUND(E5*D5,2))</f>
        <v/>
      </c>
      <c r="G5" s="9">
        <f>IF(A5="","",E5+F5)</f>
        <v/>
      </c>
      <c r="H5" s="15" t="inlineStr">
        <is>
          <t>INV/2627/0201</t>
        </is>
      </c>
      <c r="I5" s="16" t="n">
        <v>46279</v>
      </c>
      <c r="J5" s="18" t="n">
        <v>59000</v>
      </c>
      <c r="K5" s="15" t="n"/>
      <c r="L5" s="16" t="n"/>
      <c r="M5" s="18" t="n"/>
      <c r="N5" s="9">
        <f>IF(A5="","",G5-N(J5)-N(M5))</f>
        <v/>
      </c>
      <c r="O5" s="9">
        <f>IF(A5="","",IF(J5="",0,ROUND(J5/(1+D5),2)))</f>
        <v/>
      </c>
      <c r="P5" s="9">
        <f>IF(A5="","",N(J5)-O5)</f>
        <v/>
      </c>
      <c r="Q5" s="9">
        <f>IF(A5="","",IF(M5="",0,ROUND(M5/(1+D5),2)))</f>
        <v/>
      </c>
      <c r="R5" s="9">
        <f>IF(A5="","",N(M5)-Q5)</f>
        <v/>
      </c>
    </row>
    <row r="6">
      <c r="A6" s="15" t="inlineStr">
        <is>
          <t>RV/2627/0038</t>
        </is>
      </c>
      <c r="B6" s="16" t="n">
        <v>46270</v>
      </c>
      <c r="C6" s="15" t="inlineStr">
        <is>
          <t>Kulkarni wedding EVT-131</t>
        </is>
      </c>
      <c r="D6" s="17" t="n">
        <v>0.05</v>
      </c>
      <c r="E6" s="18" t="n">
        <v>150000</v>
      </c>
      <c r="F6" s="9">
        <f>IF(A6="","",ROUND(E6*D6,2))</f>
        <v/>
      </c>
      <c r="G6" s="9">
        <f>IF(A6="","",E6+F6)</f>
        <v/>
      </c>
      <c r="H6" s="15" t="n"/>
      <c r="I6" s="16" t="n"/>
      <c r="J6" s="18" t="n"/>
      <c r="K6" s="15" t="n"/>
      <c r="L6" s="16" t="n"/>
      <c r="M6" s="18" t="n"/>
      <c r="N6" s="9">
        <f>IF(A6="","",G6-N(J6)-N(M6))</f>
        <v/>
      </c>
      <c r="O6" s="9">
        <f>IF(A6="","",IF(J6="",0,ROUND(J6/(1+D6),2)))</f>
        <v/>
      </c>
      <c r="P6" s="9">
        <f>IF(A6="","",N(J6)-O6)</f>
        <v/>
      </c>
      <c r="Q6" s="9">
        <f>IF(A6="","",IF(M6="",0,ROUND(M6/(1+D6),2)))</f>
        <v/>
      </c>
      <c r="R6" s="9">
        <f>IF(A6="","",N(M6)-Q6)</f>
        <v/>
      </c>
    </row>
    <row r="7">
      <c r="A7" s="15" t="inlineStr">
        <is>
          <t>RV/2627/0040</t>
        </is>
      </c>
      <c r="B7" s="16" t="n">
        <v>46274</v>
      </c>
      <c r="C7" s="15" t="inlineStr">
        <is>
          <t>Bhatia dinner EVT-133</t>
        </is>
      </c>
      <c r="D7" s="17" t="n">
        <v>0.05</v>
      </c>
      <c r="E7" s="18" t="n">
        <v>80000</v>
      </c>
      <c r="F7" s="9">
        <f>IF(A7="","",ROUND(E7*D7,2))</f>
        <v/>
      </c>
      <c r="G7" s="9">
        <f>IF(A7="","",E7+F7)</f>
        <v/>
      </c>
      <c r="H7" s="15" t="n"/>
      <c r="I7" s="16" t="n"/>
      <c r="J7" s="18" t="n"/>
      <c r="K7" s="15" t="inlineStr">
        <is>
          <t>RF/2627/0003</t>
        </is>
      </c>
      <c r="L7" s="16" t="n">
        <v>46285</v>
      </c>
      <c r="M7" s="18" t="n">
        <v>84000</v>
      </c>
      <c r="N7" s="9">
        <f>IF(A7="","",G7-N(J7)-N(M7))</f>
        <v/>
      </c>
      <c r="O7" s="9">
        <f>IF(A7="","",IF(J7="",0,ROUND(J7/(1+D7),2)))</f>
        <v/>
      </c>
      <c r="P7" s="9">
        <f>IF(A7="","",N(J7)-O7)</f>
        <v/>
      </c>
      <c r="Q7" s="9">
        <f>IF(A7="","",IF(M7="",0,ROUND(M7/(1+D7),2)))</f>
        <v/>
      </c>
      <c r="R7" s="9">
        <f>IF(A7="","",N(M7)-Q7)</f>
        <v/>
      </c>
    </row>
    <row r="8">
      <c r="A8" s="15" t="n"/>
      <c r="B8" s="16" t="n"/>
      <c r="C8" s="15" t="n"/>
      <c r="D8" s="17" t="n"/>
      <c r="E8" s="18" t="n"/>
      <c r="F8" s="9">
        <f>IF(A8="","",ROUND(E8*D8,2))</f>
        <v/>
      </c>
      <c r="G8" s="9">
        <f>IF(A8="","",E8+F8)</f>
        <v/>
      </c>
      <c r="H8" s="15" t="n"/>
      <c r="I8" s="16" t="n"/>
      <c r="J8" s="18" t="n"/>
      <c r="K8" s="15" t="n"/>
      <c r="L8" s="16" t="n"/>
      <c r="M8" s="18" t="n"/>
      <c r="N8" s="9">
        <f>IF(A8="","",G8-N(J8)-N(M8))</f>
        <v/>
      </c>
      <c r="O8" s="9">
        <f>IF(A8="","",IF(J8="",0,ROUND(J8/(1+D8),2)))</f>
        <v/>
      </c>
      <c r="P8" s="9">
        <f>IF(A8="","",N(J8)-O8)</f>
        <v/>
      </c>
      <c r="Q8" s="9">
        <f>IF(A8="","",IF(M8="",0,ROUND(M8/(1+D8),2)))</f>
        <v/>
      </c>
      <c r="R8" s="9">
        <f>IF(A8="","",N(M8)-Q8)</f>
        <v/>
      </c>
    </row>
    <row r="9">
      <c r="A9" s="15" t="n"/>
      <c r="B9" s="16" t="n"/>
      <c r="C9" s="15" t="n"/>
      <c r="D9" s="17" t="n"/>
      <c r="E9" s="18" t="n"/>
      <c r="F9" s="9">
        <f>IF(A9="","",ROUND(E9*D9,2))</f>
        <v/>
      </c>
      <c r="G9" s="9">
        <f>IF(A9="","",E9+F9)</f>
        <v/>
      </c>
      <c r="H9" s="15" t="n"/>
      <c r="I9" s="16" t="n"/>
      <c r="J9" s="18" t="n"/>
      <c r="K9" s="15" t="n"/>
      <c r="L9" s="16" t="n"/>
      <c r="M9" s="18" t="n"/>
      <c r="N9" s="9">
        <f>IF(A9="","",G9-N(J9)-N(M9))</f>
        <v/>
      </c>
      <c r="O9" s="9">
        <f>IF(A9="","",IF(J9="",0,ROUND(J9/(1+D9),2)))</f>
        <v/>
      </c>
      <c r="P9" s="9">
        <f>IF(A9="","",N(J9)-O9)</f>
        <v/>
      </c>
      <c r="Q9" s="9">
        <f>IF(A9="","",IF(M9="",0,ROUND(M9/(1+D9),2)))</f>
        <v/>
      </c>
      <c r="R9" s="9">
        <f>IF(A9="","",N(M9)-Q9)</f>
        <v/>
      </c>
    </row>
    <row r="10">
      <c r="A10" s="15" t="n"/>
      <c r="B10" s="16" t="n"/>
      <c r="C10" s="15" t="n"/>
      <c r="D10" s="17" t="n"/>
      <c r="E10" s="18" t="n"/>
      <c r="F10" s="9">
        <f>IF(A10="","",ROUND(E10*D10,2))</f>
        <v/>
      </c>
      <c r="G10" s="9">
        <f>IF(A10="","",E10+F10)</f>
        <v/>
      </c>
      <c r="H10" s="15" t="n"/>
      <c r="I10" s="16" t="n"/>
      <c r="J10" s="18" t="n"/>
      <c r="K10" s="15" t="n"/>
      <c r="L10" s="16" t="n"/>
      <c r="M10" s="18" t="n"/>
      <c r="N10" s="9">
        <f>IF(A10="","",G10-N(J10)-N(M10))</f>
        <v/>
      </c>
      <c r="O10" s="9">
        <f>IF(A10="","",IF(J10="",0,ROUND(J10/(1+D10),2)))</f>
        <v/>
      </c>
      <c r="P10" s="9">
        <f>IF(A10="","",N(J10)-O10)</f>
        <v/>
      </c>
      <c r="Q10" s="9">
        <f>IF(A10="","",IF(M10="",0,ROUND(M10/(1+D10),2)))</f>
        <v/>
      </c>
      <c r="R10" s="9">
        <f>IF(A10="","",N(M10)-Q10)</f>
        <v/>
      </c>
    </row>
    <row r="11">
      <c r="A11" s="15" t="n"/>
      <c r="B11" s="16" t="n"/>
      <c r="C11" s="15" t="n"/>
      <c r="D11" s="17" t="n"/>
      <c r="E11" s="18" t="n"/>
      <c r="F11" s="9">
        <f>IF(A11="","",ROUND(E11*D11,2))</f>
        <v/>
      </c>
      <c r="G11" s="9">
        <f>IF(A11="","",E11+F11)</f>
        <v/>
      </c>
      <c r="H11" s="15" t="n"/>
      <c r="I11" s="16" t="n"/>
      <c r="J11" s="18" t="n"/>
      <c r="K11" s="15" t="n"/>
      <c r="L11" s="16" t="n"/>
      <c r="M11" s="18" t="n"/>
      <c r="N11" s="9">
        <f>IF(A11="","",G11-N(J11)-N(M11))</f>
        <v/>
      </c>
      <c r="O11" s="9">
        <f>IF(A11="","",IF(J11="",0,ROUND(J11/(1+D11),2)))</f>
        <v/>
      </c>
      <c r="P11" s="9">
        <f>IF(A11="","",N(J11)-O11)</f>
        <v/>
      </c>
      <c r="Q11" s="9">
        <f>IF(A11="","",IF(M11="",0,ROUND(M11/(1+D11),2)))</f>
        <v/>
      </c>
      <c r="R11" s="9">
        <f>IF(A11="","",N(M11)-Q11)</f>
        <v/>
      </c>
    </row>
    <row r="12">
      <c r="A12" s="15" t="n"/>
      <c r="B12" s="16" t="n"/>
      <c r="C12" s="15" t="n"/>
      <c r="D12" s="17" t="n"/>
      <c r="E12" s="18" t="n"/>
      <c r="F12" s="9">
        <f>IF(A12="","",ROUND(E12*D12,2))</f>
        <v/>
      </c>
      <c r="G12" s="9">
        <f>IF(A12="","",E12+F12)</f>
        <v/>
      </c>
      <c r="H12" s="15" t="n"/>
      <c r="I12" s="16" t="n"/>
      <c r="J12" s="18" t="n"/>
      <c r="K12" s="15" t="n"/>
      <c r="L12" s="16" t="n"/>
      <c r="M12" s="18" t="n"/>
      <c r="N12" s="9">
        <f>IF(A12="","",G12-N(J12)-N(M12))</f>
        <v/>
      </c>
      <c r="O12" s="9">
        <f>IF(A12="","",IF(J12="",0,ROUND(J12/(1+D12),2)))</f>
        <v/>
      </c>
      <c r="P12" s="9">
        <f>IF(A12="","",N(J12)-O12)</f>
        <v/>
      </c>
      <c r="Q12" s="9">
        <f>IF(A12="","",IF(M12="",0,ROUND(M12/(1+D12),2)))</f>
        <v/>
      </c>
      <c r="R12" s="9">
        <f>IF(A12="","",N(M12)-Q12)</f>
        <v/>
      </c>
    </row>
    <row r="13">
      <c r="A13" s="15" t="n"/>
      <c r="B13" s="16" t="n"/>
      <c r="C13" s="15" t="n"/>
      <c r="D13" s="17" t="n"/>
      <c r="E13" s="18" t="n"/>
      <c r="F13" s="9">
        <f>IF(A13="","",ROUND(E13*D13,2))</f>
        <v/>
      </c>
      <c r="G13" s="9">
        <f>IF(A13="","",E13+F13)</f>
        <v/>
      </c>
      <c r="H13" s="15" t="n"/>
      <c r="I13" s="16" t="n"/>
      <c r="J13" s="18" t="n"/>
      <c r="K13" s="15" t="n"/>
      <c r="L13" s="16" t="n"/>
      <c r="M13" s="18" t="n"/>
      <c r="N13" s="9">
        <f>IF(A13="","",G13-N(J13)-N(M13))</f>
        <v/>
      </c>
      <c r="O13" s="9">
        <f>IF(A13="","",IF(J13="",0,ROUND(J13/(1+D13),2)))</f>
        <v/>
      </c>
      <c r="P13" s="9">
        <f>IF(A13="","",N(J13)-O13)</f>
        <v/>
      </c>
      <c r="Q13" s="9">
        <f>IF(A13="","",IF(M13="",0,ROUND(M13/(1+D13),2)))</f>
        <v/>
      </c>
      <c r="R13" s="9">
        <f>IF(A13="","",N(M13)-Q13)</f>
        <v/>
      </c>
    </row>
    <row r="14">
      <c r="A14" s="15" t="n"/>
      <c r="B14" s="16" t="n"/>
      <c r="C14" s="15" t="n"/>
      <c r="D14" s="17" t="n"/>
      <c r="E14" s="18" t="n"/>
      <c r="F14" s="9">
        <f>IF(A14="","",ROUND(E14*D14,2))</f>
        <v/>
      </c>
      <c r="G14" s="9">
        <f>IF(A14="","",E14+F14)</f>
        <v/>
      </c>
      <c r="H14" s="15" t="n"/>
      <c r="I14" s="16" t="n"/>
      <c r="J14" s="18" t="n"/>
      <c r="K14" s="15" t="n"/>
      <c r="L14" s="16" t="n"/>
      <c r="M14" s="18" t="n"/>
      <c r="N14" s="9">
        <f>IF(A14="","",G14-N(J14)-N(M14))</f>
        <v/>
      </c>
      <c r="O14" s="9">
        <f>IF(A14="","",IF(J14="",0,ROUND(J14/(1+D14),2)))</f>
        <v/>
      </c>
      <c r="P14" s="9">
        <f>IF(A14="","",N(J14)-O14)</f>
        <v/>
      </c>
      <c r="Q14" s="9">
        <f>IF(A14="","",IF(M14="",0,ROUND(M14/(1+D14),2)))</f>
        <v/>
      </c>
      <c r="R14" s="9">
        <f>IF(A14="","",N(M14)-Q14)</f>
        <v/>
      </c>
    </row>
    <row r="15">
      <c r="A15" s="15" t="n"/>
      <c r="B15" s="16" t="n"/>
      <c r="C15" s="15" t="n"/>
      <c r="D15" s="17" t="n"/>
      <c r="E15" s="18" t="n"/>
      <c r="F15" s="9">
        <f>IF(A15="","",ROUND(E15*D15,2))</f>
        <v/>
      </c>
      <c r="G15" s="9">
        <f>IF(A15="","",E15+F15)</f>
        <v/>
      </c>
      <c r="H15" s="15" t="n"/>
      <c r="I15" s="16" t="n"/>
      <c r="J15" s="18" t="n"/>
      <c r="K15" s="15" t="n"/>
      <c r="L15" s="16" t="n"/>
      <c r="M15" s="18" t="n"/>
      <c r="N15" s="9">
        <f>IF(A15="","",G15-N(J15)-N(M15))</f>
        <v/>
      </c>
      <c r="O15" s="9">
        <f>IF(A15="","",IF(J15="",0,ROUND(J15/(1+D15),2)))</f>
        <v/>
      </c>
      <c r="P15" s="9">
        <f>IF(A15="","",N(J15)-O15)</f>
        <v/>
      </c>
      <c r="Q15" s="9">
        <f>IF(A15="","",IF(M15="",0,ROUND(M15/(1+D15),2)))</f>
        <v/>
      </c>
      <c r="R15" s="9">
        <f>IF(A15="","",N(M15)-Q15)</f>
        <v/>
      </c>
    </row>
    <row r="16">
      <c r="A16" s="15" t="n"/>
      <c r="B16" s="16" t="n"/>
      <c r="C16" s="15" t="n"/>
      <c r="D16" s="17" t="n"/>
      <c r="E16" s="18" t="n"/>
      <c r="F16" s="9">
        <f>IF(A16="","",ROUND(E16*D16,2))</f>
        <v/>
      </c>
      <c r="G16" s="9">
        <f>IF(A16="","",E16+F16)</f>
        <v/>
      </c>
      <c r="H16" s="15" t="n"/>
      <c r="I16" s="16" t="n"/>
      <c r="J16" s="18" t="n"/>
      <c r="K16" s="15" t="n"/>
      <c r="L16" s="16" t="n"/>
      <c r="M16" s="18" t="n"/>
      <c r="N16" s="9">
        <f>IF(A16="","",G16-N(J16)-N(M16))</f>
        <v/>
      </c>
      <c r="O16" s="9">
        <f>IF(A16="","",IF(J16="",0,ROUND(J16/(1+D16),2)))</f>
        <v/>
      </c>
      <c r="P16" s="9">
        <f>IF(A16="","",N(J16)-O16)</f>
        <v/>
      </c>
      <c r="Q16" s="9">
        <f>IF(A16="","",IF(M16="",0,ROUND(M16/(1+D16),2)))</f>
        <v/>
      </c>
      <c r="R16" s="9">
        <f>IF(A16="","",N(M16)-Q16)</f>
        <v/>
      </c>
    </row>
    <row r="17">
      <c r="A17" s="15" t="n"/>
      <c r="B17" s="16" t="n"/>
      <c r="C17" s="15" t="n"/>
      <c r="D17" s="17" t="n"/>
      <c r="E17" s="18" t="n"/>
      <c r="F17" s="9">
        <f>IF(A17="","",ROUND(E17*D17,2))</f>
        <v/>
      </c>
      <c r="G17" s="9">
        <f>IF(A17="","",E17+F17)</f>
        <v/>
      </c>
      <c r="H17" s="15" t="n"/>
      <c r="I17" s="16" t="n"/>
      <c r="J17" s="18" t="n"/>
      <c r="K17" s="15" t="n"/>
      <c r="L17" s="16" t="n"/>
      <c r="M17" s="18" t="n"/>
      <c r="N17" s="9">
        <f>IF(A17="","",G17-N(J17)-N(M17))</f>
        <v/>
      </c>
      <c r="O17" s="9">
        <f>IF(A17="","",IF(J17="",0,ROUND(J17/(1+D17),2)))</f>
        <v/>
      </c>
      <c r="P17" s="9">
        <f>IF(A17="","",N(J17)-O17)</f>
        <v/>
      </c>
      <c r="Q17" s="9">
        <f>IF(A17="","",IF(M17="",0,ROUND(M17/(1+D17),2)))</f>
        <v/>
      </c>
      <c r="R17" s="9">
        <f>IF(A17="","",N(M17)-Q17)</f>
        <v/>
      </c>
    </row>
    <row r="18">
      <c r="A18" s="15" t="n"/>
      <c r="B18" s="16" t="n"/>
      <c r="C18" s="15" t="n"/>
      <c r="D18" s="17" t="n"/>
      <c r="E18" s="18" t="n"/>
      <c r="F18" s="9">
        <f>IF(A18="","",ROUND(E18*D18,2))</f>
        <v/>
      </c>
      <c r="G18" s="9">
        <f>IF(A18="","",E18+F18)</f>
        <v/>
      </c>
      <c r="H18" s="15" t="n"/>
      <c r="I18" s="16" t="n"/>
      <c r="J18" s="18" t="n"/>
      <c r="K18" s="15" t="n"/>
      <c r="L18" s="16" t="n"/>
      <c r="M18" s="18" t="n"/>
      <c r="N18" s="9">
        <f>IF(A18="","",G18-N(J18)-N(M18))</f>
        <v/>
      </c>
      <c r="O18" s="9">
        <f>IF(A18="","",IF(J18="",0,ROUND(J18/(1+D18),2)))</f>
        <v/>
      </c>
      <c r="P18" s="9">
        <f>IF(A18="","",N(J18)-O18)</f>
        <v/>
      </c>
      <c r="Q18" s="9">
        <f>IF(A18="","",IF(M18="",0,ROUND(M18/(1+D18),2)))</f>
        <v/>
      </c>
      <c r="R18" s="9">
        <f>IF(A18="","",N(M18)-Q18)</f>
        <v/>
      </c>
    </row>
    <row r="19">
      <c r="A19" s="15" t="n"/>
      <c r="B19" s="16" t="n"/>
      <c r="C19" s="15" t="n"/>
      <c r="D19" s="17" t="n"/>
      <c r="E19" s="18" t="n"/>
      <c r="F19" s="9">
        <f>IF(A19="","",ROUND(E19*D19,2))</f>
        <v/>
      </c>
      <c r="G19" s="9">
        <f>IF(A19="","",E19+F19)</f>
        <v/>
      </c>
      <c r="H19" s="15" t="n"/>
      <c r="I19" s="16" t="n"/>
      <c r="J19" s="18" t="n"/>
      <c r="K19" s="15" t="n"/>
      <c r="L19" s="16" t="n"/>
      <c r="M19" s="18" t="n"/>
      <c r="N19" s="9">
        <f>IF(A19="","",G19-N(J19)-N(M19))</f>
        <v/>
      </c>
      <c r="O19" s="9">
        <f>IF(A19="","",IF(J19="",0,ROUND(J19/(1+D19),2)))</f>
        <v/>
      </c>
      <c r="P19" s="9">
        <f>IF(A19="","",N(J19)-O19)</f>
        <v/>
      </c>
      <c r="Q19" s="9">
        <f>IF(A19="","",IF(M19="",0,ROUND(M19/(1+D19),2)))</f>
        <v/>
      </c>
      <c r="R19" s="9">
        <f>IF(A19="","",N(M19)-Q19)</f>
        <v/>
      </c>
    </row>
    <row r="20">
      <c r="A20" s="15" t="n"/>
      <c r="B20" s="16" t="n"/>
      <c r="C20" s="15" t="n"/>
      <c r="D20" s="17" t="n"/>
      <c r="E20" s="18" t="n"/>
      <c r="F20" s="9">
        <f>IF(A20="","",ROUND(E20*D20,2))</f>
        <v/>
      </c>
      <c r="G20" s="9">
        <f>IF(A20="","",E20+F20)</f>
        <v/>
      </c>
      <c r="H20" s="15" t="n"/>
      <c r="I20" s="16" t="n"/>
      <c r="J20" s="18" t="n"/>
      <c r="K20" s="15" t="n"/>
      <c r="L20" s="16" t="n"/>
      <c r="M20" s="18" t="n"/>
      <c r="N20" s="9">
        <f>IF(A20="","",G20-N(J20)-N(M20))</f>
        <v/>
      </c>
      <c r="O20" s="9">
        <f>IF(A20="","",IF(J20="",0,ROUND(J20/(1+D20),2)))</f>
        <v/>
      </c>
      <c r="P20" s="9">
        <f>IF(A20="","",N(J20)-O20)</f>
        <v/>
      </c>
      <c r="Q20" s="9">
        <f>IF(A20="","",IF(M20="",0,ROUND(M20/(1+D20),2)))</f>
        <v/>
      </c>
      <c r="R20" s="9">
        <f>IF(A20="","",N(M20)-Q20)</f>
        <v/>
      </c>
    </row>
    <row r="21">
      <c r="A21" s="15" t="n"/>
      <c r="B21" s="16" t="n"/>
      <c r="C21" s="15" t="n"/>
      <c r="D21" s="17" t="n"/>
      <c r="E21" s="18" t="n"/>
      <c r="F21" s="9">
        <f>IF(A21="","",ROUND(E21*D21,2))</f>
        <v/>
      </c>
      <c r="G21" s="9">
        <f>IF(A21="","",E21+F21)</f>
        <v/>
      </c>
      <c r="H21" s="15" t="n"/>
      <c r="I21" s="16" t="n"/>
      <c r="J21" s="18" t="n"/>
      <c r="K21" s="15" t="n"/>
      <c r="L21" s="16" t="n"/>
      <c r="M21" s="18" t="n"/>
      <c r="N21" s="9">
        <f>IF(A21="","",G21-N(J21)-N(M21))</f>
        <v/>
      </c>
      <c r="O21" s="9">
        <f>IF(A21="","",IF(J21="",0,ROUND(J21/(1+D21),2)))</f>
        <v/>
      </c>
      <c r="P21" s="9">
        <f>IF(A21="","",N(J21)-O21)</f>
        <v/>
      </c>
      <c r="Q21" s="9">
        <f>IF(A21="","",IF(M21="",0,ROUND(M21/(1+D21),2)))</f>
        <v/>
      </c>
      <c r="R21" s="9">
        <f>IF(A21="","",N(M21)-Q21)</f>
        <v/>
      </c>
    </row>
    <row r="22">
      <c r="A22" s="15" t="n"/>
      <c r="B22" s="16" t="n"/>
      <c r="C22" s="15" t="n"/>
      <c r="D22" s="17" t="n"/>
      <c r="E22" s="18" t="n"/>
      <c r="F22" s="9">
        <f>IF(A22="","",ROUND(E22*D22,2))</f>
        <v/>
      </c>
      <c r="G22" s="9">
        <f>IF(A22="","",E22+F22)</f>
        <v/>
      </c>
      <c r="H22" s="15" t="n"/>
      <c r="I22" s="16" t="n"/>
      <c r="J22" s="18" t="n"/>
      <c r="K22" s="15" t="n"/>
      <c r="L22" s="16" t="n"/>
      <c r="M22" s="18" t="n"/>
      <c r="N22" s="9">
        <f>IF(A22="","",G22-N(J22)-N(M22))</f>
        <v/>
      </c>
      <c r="O22" s="9">
        <f>IF(A22="","",IF(J22="",0,ROUND(J22/(1+D22),2)))</f>
        <v/>
      </c>
      <c r="P22" s="9">
        <f>IF(A22="","",N(J22)-O22)</f>
        <v/>
      </c>
      <c r="Q22" s="9">
        <f>IF(A22="","",IF(M22="",0,ROUND(M22/(1+D22),2)))</f>
        <v/>
      </c>
      <c r="R22" s="9">
        <f>IF(A22="","",N(M22)-Q22)</f>
        <v/>
      </c>
    </row>
    <row r="23">
      <c r="A23" s="15" t="n"/>
      <c r="B23" s="16" t="n"/>
      <c r="C23" s="15" t="n"/>
      <c r="D23" s="17" t="n"/>
      <c r="E23" s="18" t="n"/>
      <c r="F23" s="9">
        <f>IF(A23="","",ROUND(E23*D23,2))</f>
        <v/>
      </c>
      <c r="G23" s="9">
        <f>IF(A23="","",E23+F23)</f>
        <v/>
      </c>
      <c r="H23" s="15" t="n"/>
      <c r="I23" s="16" t="n"/>
      <c r="J23" s="18" t="n"/>
      <c r="K23" s="15" t="n"/>
      <c r="L23" s="16" t="n"/>
      <c r="M23" s="18" t="n"/>
      <c r="N23" s="9">
        <f>IF(A23="","",G23-N(J23)-N(M23))</f>
        <v/>
      </c>
      <c r="O23" s="9">
        <f>IF(A23="","",IF(J23="",0,ROUND(J23/(1+D23),2)))</f>
        <v/>
      </c>
      <c r="P23" s="9">
        <f>IF(A23="","",N(J23)-O23)</f>
        <v/>
      </c>
      <c r="Q23" s="9">
        <f>IF(A23="","",IF(M23="",0,ROUND(M23/(1+D23),2)))</f>
        <v/>
      </c>
      <c r="R23" s="9">
        <f>IF(A23="","",N(M23)-Q23)</f>
        <v/>
      </c>
    </row>
    <row r="24">
      <c r="A24" s="15" t="n"/>
      <c r="B24" s="16" t="n"/>
      <c r="C24" s="15" t="n"/>
      <c r="D24" s="17" t="n"/>
      <c r="E24" s="18" t="n"/>
      <c r="F24" s="9">
        <f>IF(A24="","",ROUND(E24*D24,2))</f>
        <v/>
      </c>
      <c r="G24" s="9">
        <f>IF(A24="","",E24+F24)</f>
        <v/>
      </c>
      <c r="H24" s="15" t="n"/>
      <c r="I24" s="16" t="n"/>
      <c r="J24" s="18" t="n"/>
      <c r="K24" s="15" t="n"/>
      <c r="L24" s="16" t="n"/>
      <c r="M24" s="18" t="n"/>
      <c r="N24" s="9">
        <f>IF(A24="","",G24-N(J24)-N(M24))</f>
        <v/>
      </c>
      <c r="O24" s="9">
        <f>IF(A24="","",IF(J24="",0,ROUND(J24/(1+D24),2)))</f>
        <v/>
      </c>
      <c r="P24" s="9">
        <f>IF(A24="","",N(J24)-O24)</f>
        <v/>
      </c>
      <c r="Q24" s="9">
        <f>IF(A24="","",IF(M24="",0,ROUND(M24/(1+D24),2)))</f>
        <v/>
      </c>
      <c r="R24" s="9">
        <f>IF(A24="","",N(M24)-Q24)</f>
        <v/>
      </c>
    </row>
    <row r="25">
      <c r="A25" s="15" t="n"/>
      <c r="B25" s="16" t="n"/>
      <c r="C25" s="15" t="n"/>
      <c r="D25" s="17" t="n"/>
      <c r="E25" s="18" t="n"/>
      <c r="F25" s="9">
        <f>IF(A25="","",ROUND(E25*D25,2))</f>
        <v/>
      </c>
      <c r="G25" s="9">
        <f>IF(A25="","",E25+F25)</f>
        <v/>
      </c>
      <c r="H25" s="15" t="n"/>
      <c r="I25" s="16" t="n"/>
      <c r="J25" s="18" t="n"/>
      <c r="K25" s="15" t="n"/>
      <c r="L25" s="16" t="n"/>
      <c r="M25" s="18" t="n"/>
      <c r="N25" s="9">
        <f>IF(A25="","",G25-N(J25)-N(M25))</f>
        <v/>
      </c>
      <c r="O25" s="9">
        <f>IF(A25="","",IF(J25="",0,ROUND(J25/(1+D25),2)))</f>
        <v/>
      </c>
      <c r="P25" s="9">
        <f>IF(A25="","",N(J25)-O25)</f>
        <v/>
      </c>
      <c r="Q25" s="9">
        <f>IF(A25="","",IF(M25="",0,ROUND(M25/(1+D25),2)))</f>
        <v/>
      </c>
      <c r="R25" s="9">
        <f>IF(A25="","",N(M25)-Q25)</f>
        <v/>
      </c>
    </row>
    <row r="26">
      <c r="A26" s="15" t="n"/>
      <c r="B26" s="16" t="n"/>
      <c r="C26" s="15" t="n"/>
      <c r="D26" s="17" t="n"/>
      <c r="E26" s="18" t="n"/>
      <c r="F26" s="9">
        <f>IF(A26="","",ROUND(E26*D26,2))</f>
        <v/>
      </c>
      <c r="G26" s="9">
        <f>IF(A26="","",E26+F26)</f>
        <v/>
      </c>
      <c r="H26" s="15" t="n"/>
      <c r="I26" s="16" t="n"/>
      <c r="J26" s="18" t="n"/>
      <c r="K26" s="15" t="n"/>
      <c r="L26" s="16" t="n"/>
      <c r="M26" s="18" t="n"/>
      <c r="N26" s="9">
        <f>IF(A26="","",G26-N(J26)-N(M26))</f>
        <v/>
      </c>
      <c r="O26" s="9">
        <f>IF(A26="","",IF(J26="",0,ROUND(J26/(1+D26),2)))</f>
        <v/>
      </c>
      <c r="P26" s="9">
        <f>IF(A26="","",N(J26)-O26)</f>
        <v/>
      </c>
      <c r="Q26" s="9">
        <f>IF(A26="","",IF(M26="",0,ROUND(M26/(1+D26),2)))</f>
        <v/>
      </c>
      <c r="R26" s="9">
        <f>IF(A26="","",N(M26)-Q26)</f>
        <v/>
      </c>
    </row>
    <row r="27">
      <c r="A27" s="15" t="n"/>
      <c r="B27" s="16" t="n"/>
      <c r="C27" s="15" t="n"/>
      <c r="D27" s="17" t="n"/>
      <c r="E27" s="18" t="n"/>
      <c r="F27" s="9">
        <f>IF(A27="","",ROUND(E27*D27,2))</f>
        <v/>
      </c>
      <c r="G27" s="9">
        <f>IF(A27="","",E27+F27)</f>
        <v/>
      </c>
      <c r="H27" s="15" t="n"/>
      <c r="I27" s="16" t="n"/>
      <c r="J27" s="18" t="n"/>
      <c r="K27" s="15" t="n"/>
      <c r="L27" s="16" t="n"/>
      <c r="M27" s="18" t="n"/>
      <c r="N27" s="9">
        <f>IF(A27="","",G27-N(J27)-N(M27))</f>
        <v/>
      </c>
      <c r="O27" s="9">
        <f>IF(A27="","",IF(J27="",0,ROUND(J27/(1+D27),2)))</f>
        <v/>
      </c>
      <c r="P27" s="9">
        <f>IF(A27="","",N(J27)-O27)</f>
        <v/>
      </c>
      <c r="Q27" s="9">
        <f>IF(A27="","",IF(M27="",0,ROUND(M27/(1+D27),2)))</f>
        <v/>
      </c>
      <c r="R27" s="9">
        <f>IF(A27="","",N(M27)-Q27)</f>
        <v/>
      </c>
    </row>
    <row r="28">
      <c r="A28" s="15" t="n"/>
      <c r="B28" s="16" t="n"/>
      <c r="C28" s="15" t="n"/>
      <c r="D28" s="17" t="n"/>
      <c r="E28" s="18" t="n"/>
      <c r="F28" s="9">
        <f>IF(A28="","",ROUND(E28*D28,2))</f>
        <v/>
      </c>
      <c r="G28" s="9">
        <f>IF(A28="","",E28+F28)</f>
        <v/>
      </c>
      <c r="H28" s="15" t="n"/>
      <c r="I28" s="16" t="n"/>
      <c r="J28" s="18" t="n"/>
      <c r="K28" s="15" t="n"/>
      <c r="L28" s="16" t="n"/>
      <c r="M28" s="18" t="n"/>
      <c r="N28" s="9">
        <f>IF(A28="","",G28-N(J28)-N(M28))</f>
        <v/>
      </c>
      <c r="O28" s="9">
        <f>IF(A28="","",IF(J28="",0,ROUND(J28/(1+D28),2)))</f>
        <v/>
      </c>
      <c r="P28" s="9">
        <f>IF(A28="","",N(J28)-O28)</f>
        <v/>
      </c>
      <c r="Q28" s="9">
        <f>IF(A28="","",IF(M28="",0,ROUND(M28/(1+D28),2)))</f>
        <v/>
      </c>
      <c r="R28" s="9">
        <f>IF(A28="","",N(M28)-Q28)</f>
        <v/>
      </c>
    </row>
    <row r="29">
      <c r="A29" s="15" t="n"/>
      <c r="B29" s="16" t="n"/>
      <c r="C29" s="15" t="n"/>
      <c r="D29" s="17" t="n"/>
      <c r="E29" s="18" t="n"/>
      <c r="F29" s="9">
        <f>IF(A29="","",ROUND(E29*D29,2))</f>
        <v/>
      </c>
      <c r="G29" s="9">
        <f>IF(A29="","",E29+F29)</f>
        <v/>
      </c>
      <c r="H29" s="15" t="n"/>
      <c r="I29" s="16" t="n"/>
      <c r="J29" s="18" t="n"/>
      <c r="K29" s="15" t="n"/>
      <c r="L29" s="16" t="n"/>
      <c r="M29" s="18" t="n"/>
      <c r="N29" s="9">
        <f>IF(A29="","",G29-N(J29)-N(M29))</f>
        <v/>
      </c>
      <c r="O29" s="9">
        <f>IF(A29="","",IF(J29="",0,ROUND(J29/(1+D29),2)))</f>
        <v/>
      </c>
      <c r="P29" s="9">
        <f>IF(A29="","",N(J29)-O29)</f>
        <v/>
      </c>
      <c r="Q29" s="9">
        <f>IF(A29="","",IF(M29="",0,ROUND(M29/(1+D29),2)))</f>
        <v/>
      </c>
      <c r="R29" s="9">
        <f>IF(A29="","",N(M29)-Q29)</f>
        <v/>
      </c>
    </row>
    <row r="30">
      <c r="A30" s="15" t="n"/>
      <c r="B30" s="16" t="n"/>
      <c r="C30" s="15" t="n"/>
      <c r="D30" s="17" t="n"/>
      <c r="E30" s="18" t="n"/>
      <c r="F30" s="9">
        <f>IF(A30="","",ROUND(E30*D30,2))</f>
        <v/>
      </c>
      <c r="G30" s="9">
        <f>IF(A30="","",E30+F30)</f>
        <v/>
      </c>
      <c r="H30" s="15" t="n"/>
      <c r="I30" s="16" t="n"/>
      <c r="J30" s="18" t="n"/>
      <c r="K30" s="15" t="n"/>
      <c r="L30" s="16" t="n"/>
      <c r="M30" s="18" t="n"/>
      <c r="N30" s="9">
        <f>IF(A30="","",G30-N(J30)-N(M30))</f>
        <v/>
      </c>
      <c r="O30" s="9">
        <f>IF(A30="","",IF(J30="",0,ROUND(J30/(1+D30),2)))</f>
        <v/>
      </c>
      <c r="P30" s="9">
        <f>IF(A30="","",N(J30)-O30)</f>
        <v/>
      </c>
      <c r="Q30" s="9">
        <f>IF(A30="","",IF(M30="",0,ROUND(M30/(1+D30),2)))</f>
        <v/>
      </c>
      <c r="R30" s="9">
        <f>IF(A30="","",N(M30)-Q30)</f>
        <v/>
      </c>
    </row>
    <row r="31">
      <c r="A31" s="15" t="n"/>
      <c r="B31" s="16" t="n"/>
      <c r="C31" s="15" t="n"/>
      <c r="D31" s="17" t="n"/>
      <c r="E31" s="18" t="n"/>
      <c r="F31" s="9">
        <f>IF(A31="","",ROUND(E31*D31,2))</f>
        <v/>
      </c>
      <c r="G31" s="9">
        <f>IF(A31="","",E31+F31)</f>
        <v/>
      </c>
      <c r="H31" s="15" t="n"/>
      <c r="I31" s="16" t="n"/>
      <c r="J31" s="18" t="n"/>
      <c r="K31" s="15" t="n"/>
      <c r="L31" s="16" t="n"/>
      <c r="M31" s="18" t="n"/>
      <c r="N31" s="9">
        <f>IF(A31="","",G31-N(J31)-N(M31))</f>
        <v/>
      </c>
      <c r="O31" s="9">
        <f>IF(A31="","",IF(J31="",0,ROUND(J31/(1+D31),2)))</f>
        <v/>
      </c>
      <c r="P31" s="9">
        <f>IF(A31="","",N(J31)-O31)</f>
        <v/>
      </c>
      <c r="Q31" s="9">
        <f>IF(A31="","",IF(M31="",0,ROUND(M31/(1+D31),2)))</f>
        <v/>
      </c>
      <c r="R31" s="9">
        <f>IF(A31="","",N(M31)-Q31)</f>
        <v/>
      </c>
    </row>
    <row r="32">
      <c r="A32" s="15" t="n"/>
      <c r="B32" s="16" t="n"/>
      <c r="C32" s="15" t="n"/>
      <c r="D32" s="17" t="n"/>
      <c r="E32" s="18" t="n"/>
      <c r="F32" s="9">
        <f>IF(A32="","",ROUND(E32*D32,2))</f>
        <v/>
      </c>
      <c r="G32" s="9">
        <f>IF(A32="","",E32+F32)</f>
        <v/>
      </c>
      <c r="H32" s="15" t="n"/>
      <c r="I32" s="16" t="n"/>
      <c r="J32" s="18" t="n"/>
      <c r="K32" s="15" t="n"/>
      <c r="L32" s="16" t="n"/>
      <c r="M32" s="18" t="n"/>
      <c r="N32" s="9">
        <f>IF(A32="","",G32-N(J32)-N(M32))</f>
        <v/>
      </c>
      <c r="O32" s="9">
        <f>IF(A32="","",IF(J32="",0,ROUND(J32/(1+D32),2)))</f>
        <v/>
      </c>
      <c r="P32" s="9">
        <f>IF(A32="","",N(J32)-O32)</f>
        <v/>
      </c>
      <c r="Q32" s="9">
        <f>IF(A32="","",IF(M32="",0,ROUND(M32/(1+D32),2)))</f>
        <v/>
      </c>
      <c r="R32" s="9">
        <f>IF(A32="","",N(M32)-Q32)</f>
        <v/>
      </c>
    </row>
    <row r="33">
      <c r="A33" s="15" t="n"/>
      <c r="B33" s="16" t="n"/>
      <c r="C33" s="15" t="n"/>
      <c r="D33" s="17" t="n"/>
      <c r="E33" s="18" t="n"/>
      <c r="F33" s="9">
        <f>IF(A33="","",ROUND(E33*D33,2))</f>
        <v/>
      </c>
      <c r="G33" s="9">
        <f>IF(A33="","",E33+F33)</f>
        <v/>
      </c>
      <c r="H33" s="15" t="n"/>
      <c r="I33" s="16" t="n"/>
      <c r="J33" s="18" t="n"/>
      <c r="K33" s="15" t="n"/>
      <c r="L33" s="16" t="n"/>
      <c r="M33" s="18" t="n"/>
      <c r="N33" s="9">
        <f>IF(A33="","",G33-N(J33)-N(M33))</f>
        <v/>
      </c>
      <c r="O33" s="9">
        <f>IF(A33="","",IF(J33="",0,ROUND(J33/(1+D33),2)))</f>
        <v/>
      </c>
      <c r="P33" s="9">
        <f>IF(A33="","",N(J33)-O33)</f>
        <v/>
      </c>
      <c r="Q33" s="9">
        <f>IF(A33="","",IF(M33="",0,ROUND(M33/(1+D33),2)))</f>
        <v/>
      </c>
      <c r="R33" s="9">
        <f>IF(A33="","",N(M33)-Q33)</f>
        <v/>
      </c>
    </row>
    <row r="34">
      <c r="A34" s="15" t="n"/>
      <c r="B34" s="16" t="n"/>
      <c r="C34" s="15" t="n"/>
      <c r="D34" s="17" t="n"/>
      <c r="E34" s="18" t="n"/>
      <c r="F34" s="9">
        <f>IF(A34="","",ROUND(E34*D34,2))</f>
        <v/>
      </c>
      <c r="G34" s="9">
        <f>IF(A34="","",E34+F34)</f>
        <v/>
      </c>
      <c r="H34" s="15" t="n"/>
      <c r="I34" s="16" t="n"/>
      <c r="J34" s="18" t="n"/>
      <c r="K34" s="15" t="n"/>
      <c r="L34" s="16" t="n"/>
      <c r="M34" s="18" t="n"/>
      <c r="N34" s="9">
        <f>IF(A34="","",G34-N(J34)-N(M34))</f>
        <v/>
      </c>
      <c r="O34" s="9">
        <f>IF(A34="","",IF(J34="",0,ROUND(J34/(1+D34),2)))</f>
        <v/>
      </c>
      <c r="P34" s="9">
        <f>IF(A34="","",N(J34)-O34)</f>
        <v/>
      </c>
      <c r="Q34" s="9">
        <f>IF(A34="","",IF(M34="",0,ROUND(M34/(1+D34),2)))</f>
        <v/>
      </c>
      <c r="R34" s="9">
        <f>IF(A34="","",N(M34)-Q34)</f>
        <v/>
      </c>
    </row>
    <row r="35">
      <c r="A35" s="15" t="n"/>
      <c r="B35" s="16" t="n"/>
      <c r="C35" s="15" t="n"/>
      <c r="D35" s="17" t="n"/>
      <c r="E35" s="18" t="n"/>
      <c r="F35" s="9">
        <f>IF(A35="","",ROUND(E35*D35,2))</f>
        <v/>
      </c>
      <c r="G35" s="9">
        <f>IF(A35="","",E35+F35)</f>
        <v/>
      </c>
      <c r="H35" s="15" t="n"/>
      <c r="I35" s="16" t="n"/>
      <c r="J35" s="18" t="n"/>
      <c r="K35" s="15" t="n"/>
      <c r="L35" s="16" t="n"/>
      <c r="M35" s="18" t="n"/>
      <c r="N35" s="9">
        <f>IF(A35="","",G35-N(J35)-N(M35))</f>
        <v/>
      </c>
      <c r="O35" s="9">
        <f>IF(A35="","",IF(J35="",0,ROUND(J35/(1+D35),2)))</f>
        <v/>
      </c>
      <c r="P35" s="9">
        <f>IF(A35="","",N(J35)-O35)</f>
        <v/>
      </c>
      <c r="Q35" s="9">
        <f>IF(A35="","",IF(M35="",0,ROUND(M35/(1+D35),2)))</f>
        <v/>
      </c>
      <c r="R35" s="9">
        <f>IF(A35="","",N(M35)-Q35)</f>
        <v/>
      </c>
    </row>
    <row r="36">
      <c r="A36" s="15" t="n"/>
      <c r="B36" s="16" t="n"/>
      <c r="C36" s="15" t="n"/>
      <c r="D36" s="17" t="n"/>
      <c r="E36" s="18" t="n"/>
      <c r="F36" s="9">
        <f>IF(A36="","",ROUND(E36*D36,2))</f>
        <v/>
      </c>
      <c r="G36" s="9">
        <f>IF(A36="","",E36+F36)</f>
        <v/>
      </c>
      <c r="H36" s="15" t="n"/>
      <c r="I36" s="16" t="n"/>
      <c r="J36" s="18" t="n"/>
      <c r="K36" s="15" t="n"/>
      <c r="L36" s="16" t="n"/>
      <c r="M36" s="18" t="n"/>
      <c r="N36" s="9">
        <f>IF(A36="","",G36-N(J36)-N(M36))</f>
        <v/>
      </c>
      <c r="O36" s="9">
        <f>IF(A36="","",IF(J36="",0,ROUND(J36/(1+D36),2)))</f>
        <v/>
      </c>
      <c r="P36" s="9">
        <f>IF(A36="","",N(J36)-O36)</f>
        <v/>
      </c>
      <c r="Q36" s="9">
        <f>IF(A36="","",IF(M36="",0,ROUND(M36/(1+D36),2)))</f>
        <v/>
      </c>
      <c r="R36" s="9">
        <f>IF(A36="","",N(M36)-Q36)</f>
        <v/>
      </c>
    </row>
    <row r="37">
      <c r="A37" s="15" t="n"/>
      <c r="B37" s="16" t="n"/>
      <c r="C37" s="15" t="n"/>
      <c r="D37" s="17" t="n"/>
      <c r="E37" s="18" t="n"/>
      <c r="F37" s="9">
        <f>IF(A37="","",ROUND(E37*D37,2))</f>
        <v/>
      </c>
      <c r="G37" s="9">
        <f>IF(A37="","",E37+F37)</f>
        <v/>
      </c>
      <c r="H37" s="15" t="n"/>
      <c r="I37" s="16" t="n"/>
      <c r="J37" s="18" t="n"/>
      <c r="K37" s="15" t="n"/>
      <c r="L37" s="16" t="n"/>
      <c r="M37" s="18" t="n"/>
      <c r="N37" s="9">
        <f>IF(A37="","",G37-N(J37)-N(M37))</f>
        <v/>
      </c>
      <c r="O37" s="9">
        <f>IF(A37="","",IF(J37="",0,ROUND(J37/(1+D37),2)))</f>
        <v/>
      </c>
      <c r="P37" s="9">
        <f>IF(A37="","",N(J37)-O37)</f>
        <v/>
      </c>
      <c r="Q37" s="9">
        <f>IF(A37="","",IF(M37="",0,ROUND(M37/(1+D37),2)))</f>
        <v/>
      </c>
      <c r="R37" s="9">
        <f>IF(A37="","",N(M37)-Q37)</f>
        <v/>
      </c>
    </row>
    <row r="38">
      <c r="A38" s="15" t="n"/>
      <c r="B38" s="16" t="n"/>
      <c r="C38" s="15" t="n"/>
      <c r="D38" s="17" t="n"/>
      <c r="E38" s="18" t="n"/>
      <c r="F38" s="9">
        <f>IF(A38="","",ROUND(E38*D38,2))</f>
        <v/>
      </c>
      <c r="G38" s="9">
        <f>IF(A38="","",E38+F38)</f>
        <v/>
      </c>
      <c r="H38" s="15" t="n"/>
      <c r="I38" s="16" t="n"/>
      <c r="J38" s="18" t="n"/>
      <c r="K38" s="15" t="n"/>
      <c r="L38" s="16" t="n"/>
      <c r="M38" s="18" t="n"/>
      <c r="N38" s="9">
        <f>IF(A38="","",G38-N(J38)-N(M38))</f>
        <v/>
      </c>
      <c r="O38" s="9">
        <f>IF(A38="","",IF(J38="",0,ROUND(J38/(1+D38),2)))</f>
        <v/>
      </c>
      <c r="P38" s="9">
        <f>IF(A38="","",N(J38)-O38)</f>
        <v/>
      </c>
      <c r="Q38" s="9">
        <f>IF(A38="","",IF(M38="",0,ROUND(M38/(1+D38),2)))</f>
        <v/>
      </c>
      <c r="R38" s="9">
        <f>IF(A38="","",N(M38)-Q38)</f>
        <v/>
      </c>
    </row>
    <row r="39">
      <c r="A39" s="15" t="n"/>
      <c r="B39" s="16" t="n"/>
      <c r="C39" s="15" t="n"/>
      <c r="D39" s="17" t="n"/>
      <c r="E39" s="18" t="n"/>
      <c r="F39" s="9">
        <f>IF(A39="","",ROUND(E39*D39,2))</f>
        <v/>
      </c>
      <c r="G39" s="9">
        <f>IF(A39="","",E39+F39)</f>
        <v/>
      </c>
      <c r="H39" s="15" t="n"/>
      <c r="I39" s="16" t="n"/>
      <c r="J39" s="18" t="n"/>
      <c r="K39" s="15" t="n"/>
      <c r="L39" s="16" t="n"/>
      <c r="M39" s="18" t="n"/>
      <c r="N39" s="9">
        <f>IF(A39="","",G39-N(J39)-N(M39))</f>
        <v/>
      </c>
      <c r="O39" s="9">
        <f>IF(A39="","",IF(J39="",0,ROUND(J39/(1+D39),2)))</f>
        <v/>
      </c>
      <c r="P39" s="9">
        <f>IF(A39="","",N(J39)-O39)</f>
        <v/>
      </c>
      <c r="Q39" s="9">
        <f>IF(A39="","",IF(M39="",0,ROUND(M39/(1+D39),2)))</f>
        <v/>
      </c>
      <c r="R39" s="9">
        <f>IF(A39="","",N(M39)-Q39)</f>
        <v/>
      </c>
    </row>
    <row r="40">
      <c r="A40" s="15" t="n"/>
      <c r="B40" s="16" t="n"/>
      <c r="C40" s="15" t="n"/>
      <c r="D40" s="17" t="n"/>
      <c r="E40" s="18" t="n"/>
      <c r="F40" s="9">
        <f>IF(A40="","",ROUND(E40*D40,2))</f>
        <v/>
      </c>
      <c r="G40" s="9">
        <f>IF(A40="","",E40+F40)</f>
        <v/>
      </c>
      <c r="H40" s="15" t="n"/>
      <c r="I40" s="16" t="n"/>
      <c r="J40" s="18" t="n"/>
      <c r="K40" s="15" t="n"/>
      <c r="L40" s="16" t="n"/>
      <c r="M40" s="18" t="n"/>
      <c r="N40" s="9">
        <f>IF(A40="","",G40-N(J40)-N(M40))</f>
        <v/>
      </c>
      <c r="O40" s="9">
        <f>IF(A40="","",IF(J40="",0,ROUND(J40/(1+D40),2)))</f>
        <v/>
      </c>
      <c r="P40" s="9">
        <f>IF(A40="","",N(J40)-O40)</f>
        <v/>
      </c>
      <c r="Q40" s="9">
        <f>IF(A40="","",IF(M40="",0,ROUND(M40/(1+D40),2)))</f>
        <v/>
      </c>
      <c r="R40" s="9">
        <f>IF(A40="","",N(M40)-Q40)</f>
        <v/>
      </c>
    </row>
    <row r="41">
      <c r="A41" s="15" t="n"/>
      <c r="B41" s="16" t="n"/>
      <c r="C41" s="15" t="n"/>
      <c r="D41" s="17" t="n"/>
      <c r="E41" s="18" t="n"/>
      <c r="F41" s="9">
        <f>IF(A41="","",ROUND(E41*D41,2))</f>
        <v/>
      </c>
      <c r="G41" s="9">
        <f>IF(A41="","",E41+F41)</f>
        <v/>
      </c>
      <c r="H41" s="15" t="n"/>
      <c r="I41" s="16" t="n"/>
      <c r="J41" s="18" t="n"/>
      <c r="K41" s="15" t="n"/>
      <c r="L41" s="16" t="n"/>
      <c r="M41" s="18" t="n"/>
      <c r="N41" s="9">
        <f>IF(A41="","",G41-N(J41)-N(M41))</f>
        <v/>
      </c>
      <c r="O41" s="9">
        <f>IF(A41="","",IF(J41="",0,ROUND(J41/(1+D41),2)))</f>
        <v/>
      </c>
      <c r="P41" s="9">
        <f>IF(A41="","",N(J41)-O41)</f>
        <v/>
      </c>
      <c r="Q41" s="9">
        <f>IF(A41="","",IF(M41="",0,ROUND(M41/(1+D41),2)))</f>
        <v/>
      </c>
      <c r="R41" s="9">
        <f>IF(A41="","",N(M41)-Q41)</f>
        <v/>
      </c>
    </row>
    <row r="42">
      <c r="A42" s="15" t="n"/>
      <c r="B42" s="16" t="n"/>
      <c r="C42" s="15" t="n"/>
      <c r="D42" s="17" t="n"/>
      <c r="E42" s="18" t="n"/>
      <c r="F42" s="9">
        <f>IF(A42="","",ROUND(E42*D42,2))</f>
        <v/>
      </c>
      <c r="G42" s="9">
        <f>IF(A42="","",E42+F42)</f>
        <v/>
      </c>
      <c r="H42" s="15" t="n"/>
      <c r="I42" s="16" t="n"/>
      <c r="J42" s="18" t="n"/>
      <c r="K42" s="15" t="n"/>
      <c r="L42" s="16" t="n"/>
      <c r="M42" s="18" t="n"/>
      <c r="N42" s="9">
        <f>IF(A42="","",G42-N(J42)-N(M42))</f>
        <v/>
      </c>
      <c r="O42" s="9">
        <f>IF(A42="","",IF(J42="",0,ROUND(J42/(1+D42),2)))</f>
        <v/>
      </c>
      <c r="P42" s="9">
        <f>IF(A42="","",N(J42)-O42)</f>
        <v/>
      </c>
      <c r="Q42" s="9">
        <f>IF(A42="","",IF(M42="",0,ROUND(M42/(1+D42),2)))</f>
        <v/>
      </c>
      <c r="R42" s="9">
        <f>IF(A42="","",N(M42)-Q42)</f>
        <v/>
      </c>
    </row>
    <row r="43">
      <c r="A43" s="15" t="n"/>
      <c r="B43" s="16" t="n"/>
      <c r="C43" s="15" t="n"/>
      <c r="D43" s="17" t="n"/>
      <c r="E43" s="18" t="n"/>
      <c r="F43" s="9">
        <f>IF(A43="","",ROUND(E43*D43,2))</f>
        <v/>
      </c>
      <c r="G43" s="9">
        <f>IF(A43="","",E43+F43)</f>
        <v/>
      </c>
      <c r="H43" s="15" t="n"/>
      <c r="I43" s="16" t="n"/>
      <c r="J43" s="18" t="n"/>
      <c r="K43" s="15" t="n"/>
      <c r="L43" s="16" t="n"/>
      <c r="M43" s="18" t="n"/>
      <c r="N43" s="9">
        <f>IF(A43="","",G43-N(J43)-N(M43))</f>
        <v/>
      </c>
      <c r="O43" s="9">
        <f>IF(A43="","",IF(J43="",0,ROUND(J43/(1+D43),2)))</f>
        <v/>
      </c>
      <c r="P43" s="9">
        <f>IF(A43="","",N(J43)-O43)</f>
        <v/>
      </c>
      <c r="Q43" s="9">
        <f>IF(A43="","",IF(M43="",0,ROUND(M43/(1+D43),2)))</f>
        <v/>
      </c>
      <c r="R43" s="9">
        <f>IF(A43="","",N(M43)-Q43)</f>
        <v/>
      </c>
    </row>
    <row r="44">
      <c r="A44" s="15" t="n"/>
      <c r="B44" s="16" t="n"/>
      <c r="C44" s="15" t="n"/>
      <c r="D44" s="17" t="n"/>
      <c r="E44" s="18" t="n"/>
      <c r="F44" s="9">
        <f>IF(A44="","",ROUND(E44*D44,2))</f>
        <v/>
      </c>
      <c r="G44" s="9">
        <f>IF(A44="","",E44+F44)</f>
        <v/>
      </c>
      <c r="H44" s="15" t="n"/>
      <c r="I44" s="16" t="n"/>
      <c r="J44" s="18" t="n"/>
      <c r="K44" s="15" t="n"/>
      <c r="L44" s="16" t="n"/>
      <c r="M44" s="18" t="n"/>
      <c r="N44" s="9">
        <f>IF(A44="","",G44-N(J44)-N(M44))</f>
        <v/>
      </c>
      <c r="O44" s="9">
        <f>IF(A44="","",IF(J44="",0,ROUND(J44/(1+D44),2)))</f>
        <v/>
      </c>
      <c r="P44" s="9">
        <f>IF(A44="","",N(J44)-O44)</f>
        <v/>
      </c>
      <c r="Q44" s="9">
        <f>IF(A44="","",IF(M44="",0,ROUND(M44/(1+D44),2)))</f>
        <v/>
      </c>
      <c r="R44" s="9">
        <f>IF(A44="","",N(M44)-Q44)</f>
        <v/>
      </c>
    </row>
    <row r="45">
      <c r="A45" s="15" t="n"/>
      <c r="B45" s="16" t="n"/>
      <c r="C45" s="15" t="n"/>
      <c r="D45" s="17" t="n"/>
      <c r="E45" s="18" t="n"/>
      <c r="F45" s="9">
        <f>IF(A45="","",ROUND(E45*D45,2))</f>
        <v/>
      </c>
      <c r="G45" s="9">
        <f>IF(A45="","",E45+F45)</f>
        <v/>
      </c>
      <c r="H45" s="15" t="n"/>
      <c r="I45" s="16" t="n"/>
      <c r="J45" s="18" t="n"/>
      <c r="K45" s="15" t="n"/>
      <c r="L45" s="16" t="n"/>
      <c r="M45" s="18" t="n"/>
      <c r="N45" s="9">
        <f>IF(A45="","",G45-N(J45)-N(M45))</f>
        <v/>
      </c>
      <c r="O45" s="9">
        <f>IF(A45="","",IF(J45="",0,ROUND(J45/(1+D45),2)))</f>
        <v/>
      </c>
      <c r="P45" s="9">
        <f>IF(A45="","",N(J45)-O45)</f>
        <v/>
      </c>
      <c r="Q45" s="9">
        <f>IF(A45="","",IF(M45="",0,ROUND(M45/(1+D45),2)))</f>
        <v/>
      </c>
      <c r="R45" s="9">
        <f>IF(A45="","",N(M45)-Q45)</f>
        <v/>
      </c>
    </row>
    <row r="46">
      <c r="A46" s="15" t="n"/>
      <c r="B46" s="16" t="n"/>
      <c r="C46" s="15" t="n"/>
      <c r="D46" s="17" t="n"/>
      <c r="E46" s="18" t="n"/>
      <c r="F46" s="9">
        <f>IF(A46="","",ROUND(E46*D46,2))</f>
        <v/>
      </c>
      <c r="G46" s="9">
        <f>IF(A46="","",E46+F46)</f>
        <v/>
      </c>
      <c r="H46" s="15" t="n"/>
      <c r="I46" s="16" t="n"/>
      <c r="J46" s="18" t="n"/>
      <c r="K46" s="15" t="n"/>
      <c r="L46" s="16" t="n"/>
      <c r="M46" s="18" t="n"/>
      <c r="N46" s="9">
        <f>IF(A46="","",G46-N(J46)-N(M46))</f>
        <v/>
      </c>
      <c r="O46" s="9">
        <f>IF(A46="","",IF(J46="",0,ROUND(J46/(1+D46),2)))</f>
        <v/>
      </c>
      <c r="P46" s="9">
        <f>IF(A46="","",N(J46)-O46)</f>
        <v/>
      </c>
      <c r="Q46" s="9">
        <f>IF(A46="","",IF(M46="",0,ROUND(M46/(1+D46),2)))</f>
        <v/>
      </c>
      <c r="R46" s="9">
        <f>IF(A46="","",N(M46)-Q46)</f>
        <v/>
      </c>
    </row>
    <row r="47">
      <c r="A47" s="15" t="n"/>
      <c r="B47" s="16" t="n"/>
      <c r="C47" s="15" t="n"/>
      <c r="D47" s="17" t="n"/>
      <c r="E47" s="18" t="n"/>
      <c r="F47" s="9">
        <f>IF(A47="","",ROUND(E47*D47,2))</f>
        <v/>
      </c>
      <c r="G47" s="9">
        <f>IF(A47="","",E47+F47)</f>
        <v/>
      </c>
      <c r="H47" s="15" t="n"/>
      <c r="I47" s="16" t="n"/>
      <c r="J47" s="18" t="n"/>
      <c r="K47" s="15" t="n"/>
      <c r="L47" s="16" t="n"/>
      <c r="M47" s="18" t="n"/>
      <c r="N47" s="9">
        <f>IF(A47="","",G47-N(J47)-N(M47))</f>
        <v/>
      </c>
      <c r="O47" s="9">
        <f>IF(A47="","",IF(J47="",0,ROUND(J47/(1+D47),2)))</f>
        <v/>
      </c>
      <c r="P47" s="9">
        <f>IF(A47="","",N(J47)-O47)</f>
        <v/>
      </c>
      <c r="Q47" s="9">
        <f>IF(A47="","",IF(M47="",0,ROUND(M47/(1+D47),2)))</f>
        <v/>
      </c>
      <c r="R47" s="9">
        <f>IF(A47="","",N(M47)-Q47)</f>
        <v/>
      </c>
    </row>
    <row r="48">
      <c r="A48" s="15" t="n"/>
      <c r="B48" s="16" t="n"/>
      <c r="C48" s="15" t="n"/>
      <c r="D48" s="17" t="n"/>
      <c r="E48" s="18" t="n"/>
      <c r="F48" s="9">
        <f>IF(A48="","",ROUND(E48*D48,2))</f>
        <v/>
      </c>
      <c r="G48" s="9">
        <f>IF(A48="","",E48+F48)</f>
        <v/>
      </c>
      <c r="H48" s="15" t="n"/>
      <c r="I48" s="16" t="n"/>
      <c r="J48" s="18" t="n"/>
      <c r="K48" s="15" t="n"/>
      <c r="L48" s="16" t="n"/>
      <c r="M48" s="18" t="n"/>
      <c r="N48" s="9">
        <f>IF(A48="","",G48-N(J48)-N(M48))</f>
        <v/>
      </c>
      <c r="O48" s="9">
        <f>IF(A48="","",IF(J48="",0,ROUND(J48/(1+D48),2)))</f>
        <v/>
      </c>
      <c r="P48" s="9">
        <f>IF(A48="","",N(J48)-O48)</f>
        <v/>
      </c>
      <c r="Q48" s="9">
        <f>IF(A48="","",IF(M48="",0,ROUND(M48/(1+D48),2)))</f>
        <v/>
      </c>
      <c r="R48" s="9">
        <f>IF(A48="","",N(M48)-Q48)</f>
        <v/>
      </c>
    </row>
    <row r="49">
      <c r="A49" s="15" t="n"/>
      <c r="B49" s="16" t="n"/>
      <c r="C49" s="15" t="n"/>
      <c r="D49" s="17" t="n"/>
      <c r="E49" s="18" t="n"/>
      <c r="F49" s="9">
        <f>IF(A49="","",ROUND(E49*D49,2))</f>
        <v/>
      </c>
      <c r="G49" s="9">
        <f>IF(A49="","",E49+F49)</f>
        <v/>
      </c>
      <c r="H49" s="15" t="n"/>
      <c r="I49" s="16" t="n"/>
      <c r="J49" s="18" t="n"/>
      <c r="K49" s="15" t="n"/>
      <c r="L49" s="16" t="n"/>
      <c r="M49" s="18" t="n"/>
      <c r="N49" s="9">
        <f>IF(A49="","",G49-N(J49)-N(M49))</f>
        <v/>
      </c>
      <c r="O49" s="9">
        <f>IF(A49="","",IF(J49="",0,ROUND(J49/(1+D49),2)))</f>
        <v/>
      </c>
      <c r="P49" s="9">
        <f>IF(A49="","",N(J49)-O49)</f>
        <v/>
      </c>
      <c r="Q49" s="9">
        <f>IF(A49="","",IF(M49="",0,ROUND(M49/(1+D49),2)))</f>
        <v/>
      </c>
      <c r="R49" s="9">
        <f>IF(A49="","",N(M49)-Q49)</f>
        <v/>
      </c>
    </row>
    <row r="50">
      <c r="A50" s="15" t="n"/>
      <c r="B50" s="16" t="n"/>
      <c r="C50" s="15" t="n"/>
      <c r="D50" s="17" t="n"/>
      <c r="E50" s="18" t="n"/>
      <c r="F50" s="9">
        <f>IF(A50="","",ROUND(E50*D50,2))</f>
        <v/>
      </c>
      <c r="G50" s="9">
        <f>IF(A50="","",E50+F50)</f>
        <v/>
      </c>
      <c r="H50" s="15" t="n"/>
      <c r="I50" s="16" t="n"/>
      <c r="J50" s="18" t="n"/>
      <c r="K50" s="15" t="n"/>
      <c r="L50" s="16" t="n"/>
      <c r="M50" s="18" t="n"/>
      <c r="N50" s="9">
        <f>IF(A50="","",G50-N(J50)-N(M50))</f>
        <v/>
      </c>
      <c r="O50" s="9">
        <f>IF(A50="","",IF(J50="",0,ROUND(J50/(1+D50),2)))</f>
        <v/>
      </c>
      <c r="P50" s="9">
        <f>IF(A50="","",N(J50)-O50)</f>
        <v/>
      </c>
      <c r="Q50" s="9">
        <f>IF(A50="","",IF(M50="",0,ROUND(M50/(1+D50),2)))</f>
        <v/>
      </c>
      <c r="R50" s="9">
        <f>IF(A50="","",N(M50)-Q50)</f>
        <v/>
      </c>
    </row>
    <row r="51">
      <c r="A51" s="15" t="n"/>
      <c r="B51" s="16" t="n"/>
      <c r="C51" s="15" t="n"/>
      <c r="D51" s="17" t="n"/>
      <c r="E51" s="18" t="n"/>
      <c r="F51" s="9">
        <f>IF(A51="","",ROUND(E51*D51,2))</f>
        <v/>
      </c>
      <c r="G51" s="9">
        <f>IF(A51="","",E51+F51)</f>
        <v/>
      </c>
      <c r="H51" s="15" t="n"/>
      <c r="I51" s="16" t="n"/>
      <c r="J51" s="18" t="n"/>
      <c r="K51" s="15" t="n"/>
      <c r="L51" s="16" t="n"/>
      <c r="M51" s="18" t="n"/>
      <c r="N51" s="9">
        <f>IF(A51="","",G51-N(J51)-N(M51))</f>
        <v/>
      </c>
      <c r="O51" s="9">
        <f>IF(A51="","",IF(J51="",0,ROUND(J51/(1+D51),2)))</f>
        <v/>
      </c>
      <c r="P51" s="9">
        <f>IF(A51="","",N(J51)-O51)</f>
        <v/>
      </c>
      <c r="Q51" s="9">
        <f>IF(A51="","",IF(M51="",0,ROUND(M51/(1+D51),2)))</f>
        <v/>
      </c>
      <c r="R51" s="9">
        <f>IF(A51="","",N(M51)-Q51)</f>
        <v/>
      </c>
    </row>
    <row r="52">
      <c r="A52" s="15" t="n"/>
      <c r="B52" s="16" t="n"/>
      <c r="C52" s="15" t="n"/>
      <c r="D52" s="17" t="n"/>
      <c r="E52" s="18" t="n"/>
      <c r="F52" s="9">
        <f>IF(A52="","",ROUND(E52*D52,2))</f>
        <v/>
      </c>
      <c r="G52" s="9">
        <f>IF(A52="","",E52+F52)</f>
        <v/>
      </c>
      <c r="H52" s="15" t="n"/>
      <c r="I52" s="16" t="n"/>
      <c r="J52" s="18" t="n"/>
      <c r="K52" s="15" t="n"/>
      <c r="L52" s="16" t="n"/>
      <c r="M52" s="18" t="n"/>
      <c r="N52" s="9">
        <f>IF(A52="","",G52-N(J52)-N(M52))</f>
        <v/>
      </c>
      <c r="O52" s="9">
        <f>IF(A52="","",IF(J52="",0,ROUND(J52/(1+D52),2)))</f>
        <v/>
      </c>
      <c r="P52" s="9">
        <f>IF(A52="","",N(J52)-O52)</f>
        <v/>
      </c>
      <c r="Q52" s="9">
        <f>IF(A52="","",IF(M52="",0,ROUND(M52/(1+D52),2)))</f>
        <v/>
      </c>
      <c r="R52" s="9">
        <f>IF(A52="","",N(M52)-Q52)</f>
        <v/>
      </c>
    </row>
    <row r="53">
      <c r="A53" s="15" t="n"/>
      <c r="B53" s="16" t="n"/>
      <c r="C53" s="15" t="n"/>
      <c r="D53" s="17" t="n"/>
      <c r="E53" s="18" t="n"/>
      <c r="F53" s="9">
        <f>IF(A53="","",ROUND(E53*D53,2))</f>
        <v/>
      </c>
      <c r="G53" s="9">
        <f>IF(A53="","",E53+F53)</f>
        <v/>
      </c>
      <c r="H53" s="15" t="n"/>
      <c r="I53" s="16" t="n"/>
      <c r="J53" s="18" t="n"/>
      <c r="K53" s="15" t="n"/>
      <c r="L53" s="16" t="n"/>
      <c r="M53" s="18" t="n"/>
      <c r="N53" s="9">
        <f>IF(A53="","",G53-N(J53)-N(M53))</f>
        <v/>
      </c>
      <c r="O53" s="9">
        <f>IF(A53="","",IF(J53="",0,ROUND(J53/(1+D53),2)))</f>
        <v/>
      </c>
      <c r="P53" s="9">
        <f>IF(A53="","",N(J53)-O53)</f>
        <v/>
      </c>
      <c r="Q53" s="9">
        <f>IF(A53="","",IF(M53="",0,ROUND(M53/(1+D53),2)))</f>
        <v/>
      </c>
      <c r="R53" s="9">
        <f>IF(A53="","",N(M53)-Q53)</f>
        <v/>
      </c>
    </row>
    <row r="54">
      <c r="A54" s="15" t="n"/>
      <c r="B54" s="16" t="n"/>
      <c r="C54" s="15" t="n"/>
      <c r="D54" s="17" t="n"/>
      <c r="E54" s="18" t="n"/>
      <c r="F54" s="9">
        <f>IF(A54="","",ROUND(E54*D54,2))</f>
        <v/>
      </c>
      <c r="G54" s="9">
        <f>IF(A54="","",E54+F54)</f>
        <v/>
      </c>
      <c r="H54" s="15" t="n"/>
      <c r="I54" s="16" t="n"/>
      <c r="J54" s="18" t="n"/>
      <c r="K54" s="15" t="n"/>
      <c r="L54" s="16" t="n"/>
      <c r="M54" s="18" t="n"/>
      <c r="N54" s="9">
        <f>IF(A54="","",G54-N(J54)-N(M54))</f>
        <v/>
      </c>
      <c r="O54" s="9">
        <f>IF(A54="","",IF(J54="",0,ROUND(J54/(1+D54),2)))</f>
        <v/>
      </c>
      <c r="P54" s="9">
        <f>IF(A54="","",N(J54)-O54)</f>
        <v/>
      </c>
      <c r="Q54" s="9">
        <f>IF(A54="","",IF(M54="",0,ROUND(M54/(1+D54),2)))</f>
        <v/>
      </c>
      <c r="R54" s="9">
        <f>IF(A54="","",N(M54)-Q54)</f>
        <v/>
      </c>
    </row>
    <row r="55">
      <c r="A55" s="15" t="n"/>
      <c r="B55" s="16" t="n"/>
      <c r="C55" s="15" t="n"/>
      <c r="D55" s="17" t="n"/>
      <c r="E55" s="18" t="n"/>
      <c r="F55" s="9">
        <f>IF(A55="","",ROUND(E55*D55,2))</f>
        <v/>
      </c>
      <c r="G55" s="9">
        <f>IF(A55="","",E55+F55)</f>
        <v/>
      </c>
      <c r="H55" s="15" t="n"/>
      <c r="I55" s="16" t="n"/>
      <c r="J55" s="18" t="n"/>
      <c r="K55" s="15" t="n"/>
      <c r="L55" s="16" t="n"/>
      <c r="M55" s="18" t="n"/>
      <c r="N55" s="9">
        <f>IF(A55="","",G55-N(J55)-N(M55))</f>
        <v/>
      </c>
      <c r="O55" s="9">
        <f>IF(A55="","",IF(J55="",0,ROUND(J55/(1+D55),2)))</f>
        <v/>
      </c>
      <c r="P55" s="9">
        <f>IF(A55="","",N(J55)-O55)</f>
        <v/>
      </c>
      <c r="Q55" s="9">
        <f>IF(A55="","",IF(M55="",0,ROUND(M55/(1+D55),2)))</f>
        <v/>
      </c>
      <c r="R55" s="9">
        <f>IF(A55="","",N(M55)-Q55)</f>
        <v/>
      </c>
    </row>
    <row r="56">
      <c r="A56" s="15" t="n"/>
      <c r="B56" s="16" t="n"/>
      <c r="C56" s="15" t="n"/>
      <c r="D56" s="17" t="n"/>
      <c r="E56" s="18" t="n"/>
      <c r="F56" s="9">
        <f>IF(A56="","",ROUND(E56*D56,2))</f>
        <v/>
      </c>
      <c r="G56" s="9">
        <f>IF(A56="","",E56+F56)</f>
        <v/>
      </c>
      <c r="H56" s="15" t="n"/>
      <c r="I56" s="16" t="n"/>
      <c r="J56" s="18" t="n"/>
      <c r="K56" s="15" t="n"/>
      <c r="L56" s="16" t="n"/>
      <c r="M56" s="18" t="n"/>
      <c r="N56" s="9">
        <f>IF(A56="","",G56-N(J56)-N(M56))</f>
        <v/>
      </c>
      <c r="O56" s="9">
        <f>IF(A56="","",IF(J56="",0,ROUND(J56/(1+D56),2)))</f>
        <v/>
      </c>
      <c r="P56" s="9">
        <f>IF(A56="","",N(J56)-O56)</f>
        <v/>
      </c>
      <c r="Q56" s="9">
        <f>IF(A56="","",IF(M56="",0,ROUND(M56/(1+D56),2)))</f>
        <v/>
      </c>
      <c r="R56" s="9">
        <f>IF(A56="","",N(M56)-Q56)</f>
        <v/>
      </c>
    </row>
    <row r="57">
      <c r="A57" s="15" t="n"/>
      <c r="B57" s="16" t="n"/>
      <c r="C57" s="15" t="n"/>
      <c r="D57" s="17" t="n"/>
      <c r="E57" s="18" t="n"/>
      <c r="F57" s="9">
        <f>IF(A57="","",ROUND(E57*D57,2))</f>
        <v/>
      </c>
      <c r="G57" s="9">
        <f>IF(A57="","",E57+F57)</f>
        <v/>
      </c>
      <c r="H57" s="15" t="n"/>
      <c r="I57" s="16" t="n"/>
      <c r="J57" s="18" t="n"/>
      <c r="K57" s="15" t="n"/>
      <c r="L57" s="16" t="n"/>
      <c r="M57" s="18" t="n"/>
      <c r="N57" s="9">
        <f>IF(A57="","",G57-N(J57)-N(M57))</f>
        <v/>
      </c>
      <c r="O57" s="9">
        <f>IF(A57="","",IF(J57="",0,ROUND(J57/(1+D57),2)))</f>
        <v/>
      </c>
      <c r="P57" s="9">
        <f>IF(A57="","",N(J57)-O57)</f>
        <v/>
      </c>
      <c r="Q57" s="9">
        <f>IF(A57="","",IF(M57="",0,ROUND(M57/(1+D57),2)))</f>
        <v/>
      </c>
      <c r="R57" s="9">
        <f>IF(A57="","",N(M57)-Q57)</f>
        <v/>
      </c>
    </row>
    <row r="58">
      <c r="A58" s="15" t="n"/>
      <c r="B58" s="16" t="n"/>
      <c r="C58" s="15" t="n"/>
      <c r="D58" s="17" t="n"/>
      <c r="E58" s="18" t="n"/>
      <c r="F58" s="9">
        <f>IF(A58="","",ROUND(E58*D58,2))</f>
        <v/>
      </c>
      <c r="G58" s="9">
        <f>IF(A58="","",E58+F58)</f>
        <v/>
      </c>
      <c r="H58" s="15" t="n"/>
      <c r="I58" s="16" t="n"/>
      <c r="J58" s="18" t="n"/>
      <c r="K58" s="15" t="n"/>
      <c r="L58" s="16" t="n"/>
      <c r="M58" s="18" t="n"/>
      <c r="N58" s="9">
        <f>IF(A58="","",G58-N(J58)-N(M58))</f>
        <v/>
      </c>
      <c r="O58" s="9">
        <f>IF(A58="","",IF(J58="",0,ROUND(J58/(1+D58),2)))</f>
        <v/>
      </c>
      <c r="P58" s="9">
        <f>IF(A58="","",N(J58)-O58)</f>
        <v/>
      </c>
      <c r="Q58" s="9">
        <f>IF(A58="","",IF(M58="",0,ROUND(M58/(1+D58),2)))</f>
        <v/>
      </c>
      <c r="R58" s="9">
        <f>IF(A58="","",N(M58)-Q58)</f>
        <v/>
      </c>
    </row>
    <row r="59">
      <c r="A59" s="15" t="n"/>
      <c r="B59" s="16" t="n"/>
      <c r="C59" s="15" t="n"/>
      <c r="D59" s="17" t="n"/>
      <c r="E59" s="18" t="n"/>
      <c r="F59" s="9">
        <f>IF(A59="","",ROUND(E59*D59,2))</f>
        <v/>
      </c>
      <c r="G59" s="9">
        <f>IF(A59="","",E59+F59)</f>
        <v/>
      </c>
      <c r="H59" s="15" t="n"/>
      <c r="I59" s="16" t="n"/>
      <c r="J59" s="18" t="n"/>
      <c r="K59" s="15" t="n"/>
      <c r="L59" s="16" t="n"/>
      <c r="M59" s="18" t="n"/>
      <c r="N59" s="9">
        <f>IF(A59="","",G59-N(J59)-N(M59))</f>
        <v/>
      </c>
      <c r="O59" s="9">
        <f>IF(A59="","",IF(J59="",0,ROUND(J59/(1+D59),2)))</f>
        <v/>
      </c>
      <c r="P59" s="9">
        <f>IF(A59="","",N(J59)-O59)</f>
        <v/>
      </c>
      <c r="Q59" s="9">
        <f>IF(A59="","",IF(M59="",0,ROUND(M59/(1+D59),2)))</f>
        <v/>
      </c>
      <c r="R59" s="9">
        <f>IF(A59="","",N(M59)-Q59)</f>
        <v/>
      </c>
    </row>
    <row r="60">
      <c r="A60" s="15" t="n"/>
      <c r="B60" s="16" t="n"/>
      <c r="C60" s="15" t="n"/>
      <c r="D60" s="17" t="n"/>
      <c r="E60" s="18" t="n"/>
      <c r="F60" s="9">
        <f>IF(A60="","",ROUND(E60*D60,2))</f>
        <v/>
      </c>
      <c r="G60" s="9">
        <f>IF(A60="","",E60+F60)</f>
        <v/>
      </c>
      <c r="H60" s="15" t="n"/>
      <c r="I60" s="16" t="n"/>
      <c r="J60" s="18" t="n"/>
      <c r="K60" s="15" t="n"/>
      <c r="L60" s="16" t="n"/>
      <c r="M60" s="18" t="n"/>
      <c r="N60" s="9">
        <f>IF(A60="","",G60-N(J60)-N(M60))</f>
        <v/>
      </c>
      <c r="O60" s="9">
        <f>IF(A60="","",IF(J60="",0,ROUND(J60/(1+D60),2)))</f>
        <v/>
      </c>
      <c r="P60" s="9">
        <f>IF(A60="","",N(J60)-O60)</f>
        <v/>
      </c>
      <c r="Q60" s="9">
        <f>IF(A60="","",IF(M60="",0,ROUND(M60/(1+D60),2)))</f>
        <v/>
      </c>
      <c r="R60" s="9">
        <f>IF(A60="","",N(M60)-Q60)</f>
        <v/>
      </c>
    </row>
    <row r="61">
      <c r="A61" s="15" t="n"/>
      <c r="B61" s="16" t="n"/>
      <c r="C61" s="15" t="n"/>
      <c r="D61" s="17" t="n"/>
      <c r="E61" s="18" t="n"/>
      <c r="F61" s="9">
        <f>IF(A61="","",ROUND(E61*D61,2))</f>
        <v/>
      </c>
      <c r="G61" s="9">
        <f>IF(A61="","",E61+F61)</f>
        <v/>
      </c>
      <c r="H61" s="15" t="n"/>
      <c r="I61" s="16" t="n"/>
      <c r="J61" s="18" t="n"/>
      <c r="K61" s="15" t="n"/>
      <c r="L61" s="16" t="n"/>
      <c r="M61" s="18" t="n"/>
      <c r="N61" s="9">
        <f>IF(A61="","",G61-N(J61)-N(M61))</f>
        <v/>
      </c>
      <c r="O61" s="9">
        <f>IF(A61="","",IF(J61="",0,ROUND(J61/(1+D61),2)))</f>
        <v/>
      </c>
      <c r="P61" s="9">
        <f>IF(A61="","",N(J61)-O61)</f>
        <v/>
      </c>
      <c r="Q61" s="9">
        <f>IF(A61="","",IF(M61="",0,ROUND(M61/(1+D61),2)))</f>
        <v/>
      </c>
      <c r="R61" s="9">
        <f>IF(A61="","",N(M61)-Q61)</f>
        <v/>
      </c>
    </row>
    <row r="62">
      <c r="A62" s="15" t="n"/>
      <c r="B62" s="16" t="n"/>
      <c r="C62" s="15" t="n"/>
      <c r="D62" s="17" t="n"/>
      <c r="E62" s="18" t="n"/>
      <c r="F62" s="9">
        <f>IF(A62="","",ROUND(E62*D62,2))</f>
        <v/>
      </c>
      <c r="G62" s="9">
        <f>IF(A62="","",E62+F62)</f>
        <v/>
      </c>
      <c r="H62" s="15" t="n"/>
      <c r="I62" s="16" t="n"/>
      <c r="J62" s="18" t="n"/>
      <c r="K62" s="15" t="n"/>
      <c r="L62" s="16" t="n"/>
      <c r="M62" s="18" t="n"/>
      <c r="N62" s="9">
        <f>IF(A62="","",G62-N(J62)-N(M62))</f>
        <v/>
      </c>
      <c r="O62" s="9">
        <f>IF(A62="","",IF(J62="",0,ROUND(J62/(1+D62),2)))</f>
        <v/>
      </c>
      <c r="P62" s="9">
        <f>IF(A62="","",N(J62)-O62)</f>
        <v/>
      </c>
      <c r="Q62" s="9">
        <f>IF(A62="","",IF(M62="",0,ROUND(M62/(1+D62),2)))</f>
        <v/>
      </c>
      <c r="R62" s="9">
        <f>IF(A62="","",N(M62)-Q62)</f>
        <v/>
      </c>
    </row>
    <row r="63">
      <c r="A63" s="15" t="n"/>
      <c r="B63" s="16" t="n"/>
      <c r="C63" s="15" t="n"/>
      <c r="D63" s="17" t="n"/>
      <c r="E63" s="18" t="n"/>
      <c r="F63" s="9">
        <f>IF(A63="","",ROUND(E63*D63,2))</f>
        <v/>
      </c>
      <c r="G63" s="9">
        <f>IF(A63="","",E63+F63)</f>
        <v/>
      </c>
      <c r="H63" s="15" t="n"/>
      <c r="I63" s="16" t="n"/>
      <c r="J63" s="18" t="n"/>
      <c r="K63" s="15" t="n"/>
      <c r="L63" s="16" t="n"/>
      <c r="M63" s="18" t="n"/>
      <c r="N63" s="9">
        <f>IF(A63="","",G63-N(J63)-N(M63))</f>
        <v/>
      </c>
      <c r="O63" s="9">
        <f>IF(A63="","",IF(J63="",0,ROUND(J63/(1+D63),2)))</f>
        <v/>
      </c>
      <c r="P63" s="9">
        <f>IF(A63="","",N(J63)-O63)</f>
        <v/>
      </c>
      <c r="Q63" s="9">
        <f>IF(A63="","",IF(M63="",0,ROUND(M63/(1+D63),2)))</f>
        <v/>
      </c>
      <c r="R63" s="9">
        <f>IF(A63="","",N(M63)-Q63)</f>
        <v/>
      </c>
    </row>
  </sheetData>
  <mergeCells count="1">
    <mergeCell ref="A1:R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MONTHLY SUMMARY FOR GSTR-1 TABLE 11 (ADVANCES)</t>
        </is>
      </c>
    </row>
    <row r="2">
      <c r="A2" s="3" t="inlineStr">
        <is>
          <t>Month starting</t>
        </is>
      </c>
      <c r="B2" s="6" t="n">
        <v>46266</v>
      </c>
    </row>
    <row r="3">
      <c r="A3" s="2" t="inlineStr">
        <is>
          <t>Table layouts differ between GSTR-1 versions. This sheet gives you the numbers; check them against the form on the portal or with your CA.</t>
        </is>
      </c>
    </row>
    <row r="5" ht="34" customHeight="1">
      <c r="A5" s="14" t="inlineStr">
        <is>
          <t>11A: advances received in the month (receipt vouchers issued)</t>
        </is>
      </c>
      <c r="B5" s="14" t="inlineStr">
        <is>
          <t>Rate</t>
        </is>
      </c>
      <c r="C5" s="14" t="inlineStr">
        <is>
          <t>Taxable (₹)</t>
        </is>
      </c>
      <c r="D5" s="14" t="inlineStr">
        <is>
          <t>GST (₹)</t>
        </is>
      </c>
      <c r="E5" s="14" t="inlineStr">
        <is>
          <t>Total (₹)</t>
        </is>
      </c>
    </row>
    <row r="6">
      <c r="A6" s="19" t="inlineStr">
        <is>
          <t>Advances at 5%</t>
        </is>
      </c>
      <c r="B6" s="20" t="n">
        <v>0.05</v>
      </c>
      <c r="C6" s="9">
        <f>SUMIFS('Advance ledger'!$E$4:$E$63,'Advance ledger'!$B$4:$B$63,"&gt;="&amp;$B$2,'Advance ledger'!$B$4:$B$63,"&lt;="&amp;EOMONTH($B$2,0),'Advance ledger'!$D$4:$D$63,B6)</f>
        <v/>
      </c>
      <c r="D6" s="9">
        <f>SUMIFS('Advance ledger'!$F$4:$F$63,'Advance ledger'!$B$4:$B$63,"&gt;="&amp;$B$2,'Advance ledger'!$B$4:$B$63,"&lt;="&amp;EOMONTH($B$2,0),'Advance ledger'!$D$4:$D$63,B6)</f>
        <v/>
      </c>
      <c r="E6" s="9">
        <f>C6+D6</f>
        <v/>
      </c>
    </row>
    <row r="7">
      <c r="A7" s="19" t="inlineStr">
        <is>
          <t>Advances at 18%</t>
        </is>
      </c>
      <c r="B7" s="20" t="n">
        <v>0.18</v>
      </c>
      <c r="C7" s="9">
        <f>SUMIFS('Advance ledger'!$E$4:$E$63,'Advance ledger'!$B$4:$B$63,"&gt;="&amp;$B$2,'Advance ledger'!$B$4:$B$63,"&lt;="&amp;EOMONTH($B$2,0),'Advance ledger'!$D$4:$D$63,B7)</f>
        <v/>
      </c>
      <c r="D7" s="9">
        <f>SUMIFS('Advance ledger'!$F$4:$F$63,'Advance ledger'!$B$4:$B$63,"&gt;="&amp;$B$2,'Advance ledger'!$B$4:$B$63,"&lt;="&amp;EOMONTH($B$2,0),'Advance ledger'!$D$4:$D$63,B7)</f>
        <v/>
      </c>
      <c r="E7" s="9">
        <f>C7+D7</f>
        <v/>
      </c>
    </row>
    <row r="9" ht="34" customHeight="1">
      <c r="A9" s="14" t="inlineStr">
        <is>
          <t>11B: advances adjusted against invoices in the month</t>
        </is>
      </c>
      <c r="B9" s="14" t="inlineStr">
        <is>
          <t>Rate</t>
        </is>
      </c>
      <c r="C9" s="14" t="inlineStr">
        <is>
          <t>Taxable (₹)</t>
        </is>
      </c>
      <c r="D9" s="14" t="inlineStr">
        <is>
          <t>GST (₹)</t>
        </is>
      </c>
      <c r="E9" s="14" t="inlineStr">
        <is>
          <t>Total (₹)</t>
        </is>
      </c>
    </row>
    <row r="10">
      <c r="A10" s="19" t="inlineStr">
        <is>
          <t>Advances at 5%</t>
        </is>
      </c>
      <c r="B10" s="20" t="n">
        <v>0.05</v>
      </c>
      <c r="C10" s="9">
        <f>SUMIFS('Advance ledger'!$O$4:$O$63,'Advance ledger'!$I$4:$I$63,"&gt;="&amp;$B$2,'Advance ledger'!$I$4:$I$63,"&lt;="&amp;EOMONTH($B$2,0),'Advance ledger'!$D$4:$D$63,B10)</f>
        <v/>
      </c>
      <c r="D10" s="9">
        <f>SUMIFS('Advance ledger'!$P$4:$P$63,'Advance ledger'!$I$4:$I$63,"&gt;="&amp;$B$2,'Advance ledger'!$I$4:$I$63,"&lt;="&amp;EOMONTH($B$2,0),'Advance ledger'!$D$4:$D$63,B10)</f>
        <v/>
      </c>
      <c r="E10" s="9">
        <f>C10+D10</f>
        <v/>
      </c>
    </row>
    <row r="11">
      <c r="A11" s="19" t="inlineStr">
        <is>
          <t>Advances at 18%</t>
        </is>
      </c>
      <c r="B11" s="20" t="n">
        <v>0.18</v>
      </c>
      <c r="C11" s="9">
        <f>SUMIFS('Advance ledger'!$O$4:$O$63,'Advance ledger'!$I$4:$I$63,"&gt;="&amp;$B$2,'Advance ledger'!$I$4:$I$63,"&lt;="&amp;EOMONTH($B$2,0),'Advance ledger'!$D$4:$D$63,B11)</f>
        <v/>
      </c>
      <c r="D11" s="9">
        <f>SUMIFS('Advance ledger'!$P$4:$P$63,'Advance ledger'!$I$4:$I$63,"&gt;="&amp;$B$2,'Advance ledger'!$I$4:$I$63,"&lt;="&amp;EOMONTH($B$2,0),'Advance ledger'!$D$4:$D$63,B11)</f>
        <v/>
      </c>
      <c r="E11" s="9">
        <f>C11+D11</f>
        <v/>
      </c>
    </row>
    <row r="13" ht="34" customHeight="1">
      <c r="A13" s="14" t="inlineStr">
        <is>
          <t>Refund vouchers issued in the month (Rule 51)</t>
        </is>
      </c>
      <c r="B13" s="14" t="inlineStr">
        <is>
          <t>Rate</t>
        </is>
      </c>
      <c r="C13" s="14" t="inlineStr">
        <is>
          <t>Taxable (₹)</t>
        </is>
      </c>
      <c r="D13" s="14" t="inlineStr">
        <is>
          <t>GST (₹)</t>
        </is>
      </c>
      <c r="E13" s="14" t="inlineStr">
        <is>
          <t>Total (₹)</t>
        </is>
      </c>
    </row>
    <row r="14">
      <c r="A14" s="19" t="inlineStr">
        <is>
          <t>Advances at 5%</t>
        </is>
      </c>
      <c r="B14" s="20" t="n">
        <v>0.05</v>
      </c>
      <c r="C14" s="9">
        <f>SUMIFS('Advance ledger'!$Q$4:$Q$63,'Advance ledger'!$L$4:$L$63,"&gt;="&amp;$B$2,'Advance ledger'!$L$4:$L$63,"&lt;="&amp;EOMONTH($B$2,0),'Advance ledger'!$D$4:$D$63,B14)</f>
        <v/>
      </c>
      <c r="D14" s="9">
        <f>SUMIFS('Advance ledger'!$R$4:$R$63,'Advance ledger'!$L$4:$L$63,"&gt;="&amp;$B$2,'Advance ledger'!$L$4:$L$63,"&lt;="&amp;EOMONTH($B$2,0),'Advance ledger'!$D$4:$D$63,B14)</f>
        <v/>
      </c>
      <c r="E14" s="9">
        <f>C14+D14</f>
        <v/>
      </c>
    </row>
    <row r="15">
      <c r="A15" s="19" t="inlineStr">
        <is>
          <t>Advances at 18%</t>
        </is>
      </c>
      <c r="B15" s="20" t="n">
        <v>0.18</v>
      </c>
      <c r="C15" s="9">
        <f>SUMIFS('Advance ledger'!$Q$4:$Q$63,'Advance ledger'!$L$4:$L$63,"&gt;="&amp;$B$2,'Advance ledger'!$L$4:$L$63,"&lt;="&amp;EOMONTH($B$2,0),'Advance ledger'!$D$4:$D$63,B15)</f>
        <v/>
      </c>
      <c r="D15" s="9">
        <f>SUMIFS('Advance ledger'!$R$4:$R$63,'Advance ledger'!$L$4:$L$63,"&gt;="&amp;$B$2,'Advance ledger'!$L$4:$L$63,"&lt;="&amp;EOMONTH($B$2,0),'Advance ledger'!$D$4:$D$63,B15)</f>
        <v/>
      </c>
      <c r="E15" s="9">
        <f>C15+D15</f>
        <v/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56" customWidth="1" min="1" max="1"/>
    <col width="24" customWidth="1" min="2" max="2"/>
  </cols>
  <sheetData>
    <row r="1" ht="30" customHeight="1">
      <c r="A1" s="1" t="inlineStr">
        <is>
          <t>CANCELLED EVENT: WHAT THE REFUND VOUCHER SHOWS</t>
        </is>
      </c>
    </row>
    <row r="2" ht="32" customHeight="1">
      <c r="A2" s="21" t="inlineStr">
        <is>
          <t>How to treat a retained cancellation charge for GST is not settled. Pick the treatment your CA advises; the customer refund is the same either way, the tax reversal is not.</t>
        </is>
      </c>
    </row>
    <row r="4">
      <c r="A4" s="3" t="inlineStr">
        <is>
          <t>Advance received, including GST (₹)</t>
        </is>
      </c>
      <c r="B4" s="8" t="n">
        <v>157500</v>
      </c>
    </row>
    <row r="5">
      <c r="A5" s="3" t="inlineStr">
        <is>
          <t>GST rate charged on the advance</t>
        </is>
      </c>
      <c r="B5" s="7" t="n">
        <v>0.05</v>
      </c>
    </row>
    <row r="6">
      <c r="A6" s="3" t="inlineStr">
        <is>
          <t>Cancellation charge you retain (₹)</t>
        </is>
      </c>
      <c r="B6" s="8" t="n">
        <v>60000</v>
      </c>
    </row>
    <row r="7">
      <c r="A7" s="3" t="inlineStr">
        <is>
          <t>Treatment of retained charge</t>
        </is>
      </c>
      <c r="B7" s="4" t="inlineStr">
        <is>
          <t>Charge is taxable</t>
        </is>
      </c>
    </row>
    <row r="9">
      <c r="A9" s="3" t="inlineStr">
        <is>
          <t>GST originally paid on the advance (₹)</t>
        </is>
      </c>
      <c r="B9" s="9">
        <f>ROUND(B4-B4/(1+B5),2)</f>
        <v/>
      </c>
    </row>
    <row r="10">
      <c r="A10" s="3" t="inlineStr">
        <is>
          <t>GST contained in the retained charge (₹)</t>
        </is>
      </c>
      <c r="B10" s="9">
        <f>IF(B7="Charge is taxable",ROUND(B6-B6/(1+B5),2),0)</f>
        <v/>
      </c>
    </row>
    <row r="11">
      <c r="A11" s="3" t="inlineStr">
        <is>
          <t>GST to reverse on the refund voucher (₹)</t>
        </is>
      </c>
      <c r="B11" s="9">
        <f>B9-B10</f>
        <v/>
      </c>
    </row>
    <row r="12">
      <c r="A12" s="3" t="inlineStr">
        <is>
          <t>Refund payable to customer (₹)</t>
        </is>
      </c>
      <c r="B12" s="9">
        <f>B4-B6</f>
        <v/>
      </c>
    </row>
    <row r="13">
      <c r="A13" s="3" t="inlineStr">
        <is>
          <t>Taxable value shown on the refund voucher (₹)</t>
        </is>
      </c>
      <c r="B13" s="9">
        <f>B12-B11</f>
        <v/>
      </c>
    </row>
    <row r="14">
      <c r="A14" s="3" t="inlineStr">
        <is>
          <t>Check: taxable + GST reversed = refund</t>
        </is>
      </c>
      <c r="B14" s="9">
        <f>IF(ROUND(B13+B11-B12,2)=0,"OK","MISMATCH")</f>
        <v/>
      </c>
    </row>
  </sheetData>
  <mergeCells count="1">
    <mergeCell ref="A1:B1"/>
  </mergeCells>
  <dataValidations count="1">
    <dataValidation sqref="B7" showDropDown="0" showInputMessage="0" showErrorMessage="0" allowBlank="0" type="list">
      <formula1>"Charge is taxable,Charge is not taxable"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 xml:space="preserve"> </t>
        </is>
      </c>
      <c r="C1" t="inlineStr">
        <is>
          <t>Lookup for amount in words. Do not edit.</t>
        </is>
      </c>
    </row>
    <row r="2">
      <c r="A2" t="inlineStr">
        <is>
          <t>One</t>
        </is>
      </c>
    </row>
    <row r="3">
      <c r="A3" t="inlineStr">
        <is>
          <t>Two</t>
        </is>
      </c>
    </row>
    <row r="4">
      <c r="A4" t="inlineStr">
        <is>
          <t>Three</t>
        </is>
      </c>
    </row>
    <row r="5">
      <c r="A5" t="inlineStr">
        <is>
          <t>Four</t>
        </is>
      </c>
    </row>
    <row r="6">
      <c r="A6" t="inlineStr">
        <is>
          <t>Five</t>
        </is>
      </c>
    </row>
    <row r="7">
      <c r="A7" t="inlineStr">
        <is>
          <t>Six</t>
        </is>
      </c>
    </row>
    <row r="8">
      <c r="A8" t="inlineStr">
        <is>
          <t>Seven</t>
        </is>
      </c>
    </row>
    <row r="9">
      <c r="A9" t="inlineStr">
        <is>
          <t>Eight</t>
        </is>
      </c>
    </row>
    <row r="10">
      <c r="A10" t="inlineStr">
        <is>
          <t>Nine</t>
        </is>
      </c>
    </row>
    <row r="11">
      <c r="A11" t="inlineStr">
        <is>
          <t>Ten</t>
        </is>
      </c>
    </row>
    <row r="12">
      <c r="A12" t="inlineStr">
        <is>
          <t>Eleven</t>
        </is>
      </c>
    </row>
    <row r="13">
      <c r="A13" t="inlineStr">
        <is>
          <t>Twelve</t>
        </is>
      </c>
    </row>
    <row r="14">
      <c r="A14" t="inlineStr">
        <is>
          <t>Thirteen</t>
        </is>
      </c>
    </row>
    <row r="15">
      <c r="A15" t="inlineStr">
        <is>
          <t>Fourteen</t>
        </is>
      </c>
    </row>
    <row r="16">
      <c r="A16" t="inlineStr">
        <is>
          <t>Fifteen</t>
        </is>
      </c>
    </row>
    <row r="17">
      <c r="A17" t="inlineStr">
        <is>
          <t>Sixteen</t>
        </is>
      </c>
    </row>
    <row r="18">
      <c r="A18" t="inlineStr">
        <is>
          <t>Seventeen</t>
        </is>
      </c>
    </row>
    <row r="19">
      <c r="A19" t="inlineStr">
        <is>
          <t>Eighteen</t>
        </is>
      </c>
    </row>
    <row r="20">
      <c r="A20" t="inlineStr">
        <is>
          <t>Nineteen</t>
        </is>
      </c>
    </row>
    <row r="21">
      <c r="A21" t="inlineStr">
        <is>
          <t>Twenty</t>
        </is>
      </c>
    </row>
    <row r="22">
      <c r="A22" t="inlineStr">
        <is>
          <t>Twenty-One</t>
        </is>
      </c>
    </row>
    <row r="23">
      <c r="A23" t="inlineStr">
        <is>
          <t>Twenty-Two</t>
        </is>
      </c>
    </row>
    <row r="24">
      <c r="A24" t="inlineStr">
        <is>
          <t>Twenty-Three</t>
        </is>
      </c>
    </row>
    <row r="25">
      <c r="A25" t="inlineStr">
        <is>
          <t>Twenty-Four</t>
        </is>
      </c>
    </row>
    <row r="26">
      <c r="A26" t="inlineStr">
        <is>
          <t>Twenty-Five</t>
        </is>
      </c>
    </row>
    <row r="27">
      <c r="A27" t="inlineStr">
        <is>
          <t>Twenty-Six</t>
        </is>
      </c>
    </row>
    <row r="28">
      <c r="A28" t="inlineStr">
        <is>
          <t>Twenty-Seven</t>
        </is>
      </c>
    </row>
    <row r="29">
      <c r="A29" t="inlineStr">
        <is>
          <t>Twenty-Eight</t>
        </is>
      </c>
    </row>
    <row r="30">
      <c r="A30" t="inlineStr">
        <is>
          <t>Twenty-Nine</t>
        </is>
      </c>
    </row>
    <row r="31">
      <c r="A31" t="inlineStr">
        <is>
          <t>Thirty</t>
        </is>
      </c>
    </row>
    <row r="32">
      <c r="A32" t="inlineStr">
        <is>
          <t>Thirty-One</t>
        </is>
      </c>
    </row>
    <row r="33">
      <c r="A33" t="inlineStr">
        <is>
          <t>Thirty-Two</t>
        </is>
      </c>
    </row>
    <row r="34">
      <c r="A34" t="inlineStr">
        <is>
          <t>Thirty-Three</t>
        </is>
      </c>
    </row>
    <row r="35">
      <c r="A35" t="inlineStr">
        <is>
          <t>Thirty-Four</t>
        </is>
      </c>
    </row>
    <row r="36">
      <c r="A36" t="inlineStr">
        <is>
          <t>Thirty-Five</t>
        </is>
      </c>
    </row>
    <row r="37">
      <c r="A37" t="inlineStr">
        <is>
          <t>Thirty-Six</t>
        </is>
      </c>
    </row>
    <row r="38">
      <c r="A38" t="inlineStr">
        <is>
          <t>Thirty-Seven</t>
        </is>
      </c>
    </row>
    <row r="39">
      <c r="A39" t="inlineStr">
        <is>
          <t>Thirty-Eight</t>
        </is>
      </c>
    </row>
    <row r="40">
      <c r="A40" t="inlineStr">
        <is>
          <t>Thirty-Nine</t>
        </is>
      </c>
    </row>
    <row r="41">
      <c r="A41" t="inlineStr">
        <is>
          <t>Forty</t>
        </is>
      </c>
    </row>
    <row r="42">
      <c r="A42" t="inlineStr">
        <is>
          <t>Forty-One</t>
        </is>
      </c>
    </row>
    <row r="43">
      <c r="A43" t="inlineStr">
        <is>
          <t>Forty-Two</t>
        </is>
      </c>
    </row>
    <row r="44">
      <c r="A44" t="inlineStr">
        <is>
          <t>Forty-Three</t>
        </is>
      </c>
    </row>
    <row r="45">
      <c r="A45" t="inlineStr">
        <is>
          <t>Forty-Four</t>
        </is>
      </c>
    </row>
    <row r="46">
      <c r="A46" t="inlineStr">
        <is>
          <t>Forty-Five</t>
        </is>
      </c>
    </row>
    <row r="47">
      <c r="A47" t="inlineStr">
        <is>
          <t>Forty-Six</t>
        </is>
      </c>
    </row>
    <row r="48">
      <c r="A48" t="inlineStr">
        <is>
          <t>Forty-Seven</t>
        </is>
      </c>
    </row>
    <row r="49">
      <c r="A49" t="inlineStr">
        <is>
          <t>Forty-Eight</t>
        </is>
      </c>
    </row>
    <row r="50">
      <c r="A50" t="inlineStr">
        <is>
          <t>Forty-Nine</t>
        </is>
      </c>
    </row>
    <row r="51">
      <c r="A51" t="inlineStr">
        <is>
          <t>Fifty</t>
        </is>
      </c>
    </row>
    <row r="52">
      <c r="A52" t="inlineStr">
        <is>
          <t>Fifty-One</t>
        </is>
      </c>
    </row>
    <row r="53">
      <c r="A53" t="inlineStr">
        <is>
          <t>Fifty-Two</t>
        </is>
      </c>
    </row>
    <row r="54">
      <c r="A54" t="inlineStr">
        <is>
          <t>Fifty-Three</t>
        </is>
      </c>
    </row>
    <row r="55">
      <c r="A55" t="inlineStr">
        <is>
          <t>Fifty-Four</t>
        </is>
      </c>
    </row>
    <row r="56">
      <c r="A56" t="inlineStr">
        <is>
          <t>Fifty-Five</t>
        </is>
      </c>
    </row>
    <row r="57">
      <c r="A57" t="inlineStr">
        <is>
          <t>Fifty-Six</t>
        </is>
      </c>
    </row>
    <row r="58">
      <c r="A58" t="inlineStr">
        <is>
          <t>Fifty-Seven</t>
        </is>
      </c>
    </row>
    <row r="59">
      <c r="A59" t="inlineStr">
        <is>
          <t>Fifty-Eight</t>
        </is>
      </c>
    </row>
    <row r="60">
      <c r="A60" t="inlineStr">
        <is>
          <t>Fifty-Nine</t>
        </is>
      </c>
    </row>
    <row r="61">
      <c r="A61" t="inlineStr">
        <is>
          <t>Sixty</t>
        </is>
      </c>
    </row>
    <row r="62">
      <c r="A62" t="inlineStr">
        <is>
          <t>Sixty-One</t>
        </is>
      </c>
    </row>
    <row r="63">
      <c r="A63" t="inlineStr">
        <is>
          <t>Sixty-Two</t>
        </is>
      </c>
    </row>
    <row r="64">
      <c r="A64" t="inlineStr">
        <is>
          <t>Sixty-Three</t>
        </is>
      </c>
    </row>
    <row r="65">
      <c r="A65" t="inlineStr">
        <is>
          <t>Sixty-Four</t>
        </is>
      </c>
    </row>
    <row r="66">
      <c r="A66" t="inlineStr">
        <is>
          <t>Sixty-Five</t>
        </is>
      </c>
    </row>
    <row r="67">
      <c r="A67" t="inlineStr">
        <is>
          <t>Sixty-Six</t>
        </is>
      </c>
    </row>
    <row r="68">
      <c r="A68" t="inlineStr">
        <is>
          <t>Sixty-Seven</t>
        </is>
      </c>
    </row>
    <row r="69">
      <c r="A69" t="inlineStr">
        <is>
          <t>Sixty-Eight</t>
        </is>
      </c>
    </row>
    <row r="70">
      <c r="A70" t="inlineStr">
        <is>
          <t>Sixty-Nine</t>
        </is>
      </c>
    </row>
    <row r="71">
      <c r="A71" t="inlineStr">
        <is>
          <t>Seventy</t>
        </is>
      </c>
    </row>
    <row r="72">
      <c r="A72" t="inlineStr">
        <is>
          <t>Seventy-One</t>
        </is>
      </c>
    </row>
    <row r="73">
      <c r="A73" t="inlineStr">
        <is>
          <t>Seventy-Two</t>
        </is>
      </c>
    </row>
    <row r="74">
      <c r="A74" t="inlineStr">
        <is>
          <t>Seventy-Three</t>
        </is>
      </c>
    </row>
    <row r="75">
      <c r="A75" t="inlineStr">
        <is>
          <t>Seventy-Four</t>
        </is>
      </c>
    </row>
    <row r="76">
      <c r="A76" t="inlineStr">
        <is>
          <t>Seventy-Five</t>
        </is>
      </c>
    </row>
    <row r="77">
      <c r="A77" t="inlineStr">
        <is>
          <t>Seventy-Six</t>
        </is>
      </c>
    </row>
    <row r="78">
      <c r="A78" t="inlineStr">
        <is>
          <t>Seventy-Seven</t>
        </is>
      </c>
    </row>
    <row r="79">
      <c r="A79" t="inlineStr">
        <is>
          <t>Seventy-Eight</t>
        </is>
      </c>
    </row>
    <row r="80">
      <c r="A80" t="inlineStr">
        <is>
          <t>Seventy-Nine</t>
        </is>
      </c>
    </row>
    <row r="81">
      <c r="A81" t="inlineStr">
        <is>
          <t>Eighty</t>
        </is>
      </c>
    </row>
    <row r="82">
      <c r="A82" t="inlineStr">
        <is>
          <t>Eighty-One</t>
        </is>
      </c>
    </row>
    <row r="83">
      <c r="A83" t="inlineStr">
        <is>
          <t>Eighty-Two</t>
        </is>
      </c>
    </row>
    <row r="84">
      <c r="A84" t="inlineStr">
        <is>
          <t>Eighty-Three</t>
        </is>
      </c>
    </row>
    <row r="85">
      <c r="A85" t="inlineStr">
        <is>
          <t>Eighty-Four</t>
        </is>
      </c>
    </row>
    <row r="86">
      <c r="A86" t="inlineStr">
        <is>
          <t>Eighty-Five</t>
        </is>
      </c>
    </row>
    <row r="87">
      <c r="A87" t="inlineStr">
        <is>
          <t>Eighty-Six</t>
        </is>
      </c>
    </row>
    <row r="88">
      <c r="A88" t="inlineStr">
        <is>
          <t>Eighty-Seven</t>
        </is>
      </c>
    </row>
    <row r="89">
      <c r="A89" t="inlineStr">
        <is>
          <t>Eighty-Eight</t>
        </is>
      </c>
    </row>
    <row r="90">
      <c r="A90" t="inlineStr">
        <is>
          <t>Eighty-Nine</t>
        </is>
      </c>
    </row>
    <row r="91">
      <c r="A91" t="inlineStr">
        <is>
          <t>Ninety</t>
        </is>
      </c>
    </row>
    <row r="92">
      <c r="A92" t="inlineStr">
        <is>
          <t>Ninety-One</t>
        </is>
      </c>
    </row>
    <row r="93">
      <c r="A93" t="inlineStr">
        <is>
          <t>Ninety-Two</t>
        </is>
      </c>
    </row>
    <row r="94">
      <c r="A94" t="inlineStr">
        <is>
          <t>Ninety-Three</t>
        </is>
      </c>
    </row>
    <row r="95">
      <c r="A95" t="inlineStr">
        <is>
          <t>Ninety-Four</t>
        </is>
      </c>
    </row>
    <row r="96">
      <c r="A96" t="inlineStr">
        <is>
          <t>Ninety-Five</t>
        </is>
      </c>
    </row>
    <row r="97">
      <c r="A97" t="inlineStr">
        <is>
          <t>Ninety-Six</t>
        </is>
      </c>
    </row>
    <row r="98">
      <c r="A98" t="inlineStr">
        <is>
          <t>Ninety-Seven</t>
        </is>
      </c>
    </row>
    <row r="99">
      <c r="A99" t="inlineStr">
        <is>
          <t>Ninety-Eight</t>
        </is>
      </c>
    </row>
    <row r="100">
      <c r="A100" t="inlineStr">
        <is>
          <t>Ninety-Nine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2026-09-24T19:39:18Z</dcterms:created>
  <dcterms:modified xmlns:dcterms="http://purl.org/dc/terms/" xmlns:xsi="http://www.w3.org/2001/XMLSchema-instance" xsi:type="dcterms:W3CDTF">2026-09-24T19:39:18Z</dcterms:modified>
</cp:coreProperties>
</file>